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800" windowHeight="8633" tabRatio="500" activeTab="3"/>
  </bookViews>
  <sheets>
    <sheet name="PAC TJPI" sheetId="1" r:id="rId1"/>
    <sheet name="PAC EJUD" sheetId="2" r:id="rId2"/>
    <sheet name="PAC 2023 - CGJ" sheetId="3" r:id="rId3"/>
    <sheet name="Prorrogações - TJPI" sheetId="4" r:id="rId4"/>
    <sheet name="Prorrogações - CGJ" sheetId="5" r:id="rId5"/>
  </sheets>
  <definedNames/>
  <calcPr fullCalcOnLoad="1"/>
</workbook>
</file>

<file path=xl/sharedStrings.xml><?xml version="1.0" encoding="utf-8"?>
<sst xmlns="http://schemas.openxmlformats.org/spreadsheetml/2006/main" count="2973" uniqueCount="999">
  <si>
    <t>Nº DE ORDEM (POR LICITAÇÃO)</t>
  </si>
  <si>
    <t>UNIDADE REQUISITANTE</t>
  </si>
  <si>
    <t>OBJETO:</t>
  </si>
  <si>
    <t>ITEM</t>
  </si>
  <si>
    <t>UNIDADE</t>
  </si>
  <si>
    <t>TJPI</t>
  </si>
  <si>
    <t>VALOR ESTIMADO - 1º GRAU</t>
  </si>
  <si>
    <t>VALOR ESTIMADO - 2º GRAU</t>
  </si>
  <si>
    <t>VALOR TOTAL ESTIMADO DA CONTRATAÇÃO:</t>
  </si>
  <si>
    <t>1. Há contrato vigente no TJPI com o mesmo objeto?</t>
  </si>
  <si>
    <t>2. Há pretensão de renovação do(s) contrato(s) no ano subsequente?</t>
  </si>
  <si>
    <t>3. Há enquadramento legal de dispensa/inexigibilidade?</t>
  </si>
  <si>
    <t>4. Há necessidade de capacitação de servidores para a contratação, execução ou fiscalização do objeto?</t>
  </si>
  <si>
    <t>5. Há dependência com a contratação de outro objeto para sua execução?</t>
  </si>
  <si>
    <t>JUSTIFICATIVA DA CONTRATAÇÃO:</t>
  </si>
  <si>
    <t>NÍVEL DE PRIORIDADE:</t>
  </si>
  <si>
    <t>DATA ESTIMADA DA NECESSIDADE DE UTILIZAÇÃO DO ITEM:</t>
  </si>
  <si>
    <t>DATA PREVISTA PARA TR OU PROJETO BÁSICO:</t>
  </si>
  <si>
    <t>SIM</t>
  </si>
  <si>
    <t>NÃO</t>
  </si>
  <si>
    <t>OBSERVAÇÕES ADICIONAIS:</t>
  </si>
  <si>
    <t>SOF</t>
  </si>
  <si>
    <t>Contratação de empresa para prestação de serviços técnicos especializados em suporte no planejamento e desenvolvimento de estratégias para monitoramento, atendimento, relacionamento digital, impulsionamento e produção de conteúdo com especificidade para o uso das redes sociais Facebook e Instagram, e outras de interesse do Poder Judiciário do Estado do Piauí, em especial, da Secretaria de Orçamento e Finanças.</t>
  </si>
  <si>
    <t>unidade</t>
  </si>
  <si>
    <t>*</t>
  </si>
  <si>
    <t>Não Informado</t>
  </si>
  <si>
    <t>A contratação de empresa especializada, cujo trabalho será apoiar o aprimoramento da comunicação de boa qualidade e dar suporte à demanda da Secretaria de Orçamento e Finanças, é necessária, visto que as redes sociais são ferramentas importantes para ampliar a divulgação das ações e informações publicadas no portal da transparência, além de servir como mais um canal de comunicação com a sociedade, tendo em vista o controle social. O trabalho da contratada estará alinhado e subordinado ao Planejamento Estratégico do Poder Judiciário do Piauí, visando ao fortalecimento da relação institucional com a sociedade. No foco principal, deve estar a divulgação das atividades institucionais, com ênfase nas ações de gestão orçamentária e financeira e de utilidade pública.</t>
  </si>
  <si>
    <t>X</t>
  </si>
  <si>
    <t>NÃO SE APLICA</t>
  </si>
  <si>
    <t>SENA</t>
  </si>
  <si>
    <t>Aquisição de extintores de incêndio</t>
  </si>
  <si>
    <t>A eventual aquisição de extintores de incêndio possibilitará a substituição dos equipamentos antigos presentes em diversas edificações, visto que o cilindro do extintor possui validade de 5 (cinco) anos, bem como a instalação nas unidades Judiciárias que ainda não possuem.</t>
  </si>
  <si>
    <t>Não há data específica.</t>
  </si>
  <si>
    <t>Termo de Referência foi elaborado em 14/02/2022. Após a conclusão dos trâmites licitatórios, será gerada Ata de Registro de Preços com validade de 01 ano.</t>
  </si>
  <si>
    <t>Formação de registro de preços para elaboração de projetos complementares de engenharia. CATSER - 20060.</t>
  </si>
  <si>
    <t>Projeto de Instalações Hidrossanitárias</t>
  </si>
  <si>
    <t>m²</t>
  </si>
  <si>
    <t>Execução segura e eficiente das obras de construções e reformas a serem realizadas pelo Tribunal de Justiça.</t>
  </si>
  <si>
    <t>Não há data específica, visto que a execução das obras está condicionada a disponibilidade orçamentária, existência de terreno viável, etc.</t>
  </si>
  <si>
    <t>Ata de Registro de Preços atual encontra-se vigente até 29/03/2023. Será encaminhado Novo Termo de Referência até o dia 20/12/2022.</t>
  </si>
  <si>
    <t>Projeto de Instalações Elétricas</t>
  </si>
  <si>
    <t>Projeto de SPDA</t>
  </si>
  <si>
    <t>Projeto de Elevador</t>
  </si>
  <si>
    <t>Projeto de Climatização</t>
  </si>
  <si>
    <t>Projeto de Cabeamento Estruturado</t>
  </si>
  <si>
    <t>Projeto de Prevenção e Combate a Incêndio e Pânico</t>
  </si>
  <si>
    <t>Projeto de Antenas de TV</t>
  </si>
  <si>
    <t>Projeto de Sonorização</t>
  </si>
  <si>
    <t>Projeto de Cálculo Estrutural</t>
  </si>
  <si>
    <t>EIA/RIMA</t>
  </si>
  <si>
    <t>Termo de Compatibilização de Projetos</t>
  </si>
  <si>
    <t>Planilhas Orçamentárias</t>
  </si>
  <si>
    <t>Aquisição de aparelhos condicionadores de ar, split e portáteis</t>
  </si>
  <si>
    <t>Split 9.000 BTUs</t>
  </si>
  <si>
    <t>Funcionalidade e conforto para magistrados e servidores.</t>
  </si>
  <si>
    <t>Não há data específica, conforme demanda das diversas unidades judiciárias</t>
  </si>
  <si>
    <t>Termo de Referência foi elaborado em 10/05/2022. Após a conclusão dos trâmites licitatórios, será gerada Ata de Registro de Preços com validade de 01 ano.</t>
  </si>
  <si>
    <t>Split 12.000 BTUs</t>
  </si>
  <si>
    <t>Split 18.000 BTUs</t>
  </si>
  <si>
    <t>Split 24.000 BTUs</t>
  </si>
  <si>
    <t>Split 30.000 BTUs</t>
  </si>
  <si>
    <t>Split 36.000 BTUs</t>
  </si>
  <si>
    <t>Split 60.000 BTUs</t>
  </si>
  <si>
    <t>Portátil 12.000 BTUs</t>
  </si>
  <si>
    <t>Formação de Registro de Preços de Eletrodomésticos</t>
  </si>
  <si>
    <t>Fogão elétrico Cooktop</t>
  </si>
  <si>
    <t>Não há data específica, conforme demanda das diversas unidades judiciárias.</t>
  </si>
  <si>
    <t>Termo de Referência foi elaborado em 23/11/2021. Após a conclusão dos trâmites licitatórios, será gerada Ata de Registro de Preços com validade de 01 ano.</t>
  </si>
  <si>
    <t>Frigobar</t>
  </si>
  <si>
    <t>Refrigerador</t>
  </si>
  <si>
    <t>Smart tv</t>
  </si>
  <si>
    <t>Serviço de sanitização</t>
  </si>
  <si>
    <t>Serviços no Polo Teresina</t>
  </si>
  <si>
    <t>Redução de vírus, germes ou bactérias em superfícies ou objetos a um nível seguro.</t>
  </si>
  <si>
    <t>Termo de Referência foi elaborado em 25/04/2022. Após a conclusão dos trâmites licitatórios, será gerada Ata de Registro de Preços com validade de 01 ano.</t>
  </si>
  <si>
    <t>Serviços no Polo Parnaíba</t>
  </si>
  <si>
    <t>Serviços no Polo Picos</t>
  </si>
  <si>
    <t>Serviços no Polo Uruçuí</t>
  </si>
  <si>
    <t>Serviço de controle de pragas urbanas</t>
  </si>
  <si>
    <t>Prevenção de infestações, melhorando as condições dos ambientes de trabalho.</t>
  </si>
  <si>
    <t>Ata de Registro de Preços atual encontra-se vigente até 29/11/2022. Data prevista para encaminhar novo TR: 29/09/2022.</t>
  </si>
  <si>
    <t>Serviços no Polo Piripiri</t>
  </si>
  <si>
    <t>Serviços no Polo Bom Jesus</t>
  </si>
  <si>
    <t>Aquisição de mobiliário</t>
  </si>
  <si>
    <t>Mobiliário Diverso</t>
  </si>
  <si>
    <t>estudo</t>
  </si>
  <si>
    <t>Em estudo</t>
  </si>
  <si>
    <t>Conforto, bem-estar e ergonomia nos ambientes de trabalho.</t>
  </si>
  <si>
    <t>Não há data específica, visto que está condicionada ao andamento da execução das novas obras</t>
  </si>
  <si>
    <t>Termo de Referência encontra-se em elaboração. Após a conclusão dos trâmites licitatórios, será gerada Ata de Registro de Preços com validade de 01 ano.</t>
  </si>
  <si>
    <t>Poltronas de Auditório</t>
  </si>
  <si>
    <t>Execução de cobertura de vagas de estacionamento</t>
  </si>
  <si>
    <t>Aquisição de sistemas de geração de energia solar fotovoltaica</t>
  </si>
  <si>
    <t>Aquisição de sistemas de energia solar fotovoltaica</t>
  </si>
  <si>
    <t>kWp</t>
  </si>
  <si>
    <t>Sustentabilidade e economia de energia.</t>
  </si>
  <si>
    <t>Ata de Registro de Preços atual encontra-se vigente até 14/07/2022. Será encaminhado Novo Termo de Referência.</t>
  </si>
  <si>
    <t>Aquisição de Racks</t>
  </si>
  <si>
    <t>Rack metálico 12 u</t>
  </si>
  <si>
    <t>Melhorar a organização física dos sistemas de cabeamento estruturado.</t>
  </si>
  <si>
    <t>Ata de Registro de Preços atual encontra-se vigente até 06/04/2022. Será elaborado novo Termo de Referência em 2023.</t>
  </si>
  <si>
    <t>Rack metálico 20 u</t>
  </si>
  <si>
    <t>Aquisição de cortinas tipo rolô, em tela solar</t>
  </si>
  <si>
    <t>Persianas tela solar</t>
  </si>
  <si>
    <t>M²</t>
  </si>
  <si>
    <t>A aquisição e instalação de persianas se faz necessário devido a necessidade de controlar e proteger os ambientes de trabalho, dos prédios do Poder Judiciário do Estado do Piauí, da incidência solar direta em suas janelas e painéis de vidro, de forma a evitar ofuscamento, reflexos, incômodos, sombras e contrastes excessivos.</t>
  </si>
  <si>
    <t>Termo de Referência em elaboração.</t>
  </si>
  <si>
    <t>Fornecimento de energia e água para novos fóruns</t>
  </si>
  <si>
    <t>Não aplicável</t>
  </si>
  <si>
    <t xml:space="preserve">10 Contratos CUSD/CCER
</t>
  </si>
  <si>
    <t>-</t>
  </si>
  <si>
    <t>Trata-se de serviço essencial e de caráter continuado para o funcionamento de novas unidades judiciárias.
É necessário um contrato individual de fornecimento de energia para as unidades consumidoras atendidas em média tensão (13,8 kV, grupo A), conforme art. 61 da Resolução Normativa ANEEL nº 414/2010.</t>
  </si>
  <si>
    <t>Não há data específica, visto que está condicionada ao andamento da execução das novas obras.</t>
  </si>
  <si>
    <t>Kit de motor de portão deslizante</t>
  </si>
  <si>
    <t>Unidade</t>
  </si>
  <si>
    <t xml:space="preserve">A aquisição de kits de motor para portão deslizante justifica-se em função da necessidade de se garantir o pleno funcionamento e automatização do sistema de abertura/fechamento dos portões deslizantes que viabilizam o acesso ao estacionamento interno nas Unidades Judiciárias, proporcionado maior segurança e praticidade na operação.
 </t>
  </si>
  <si>
    <t>Não há data específica</t>
  </si>
  <si>
    <t>Janerio de 2023</t>
  </si>
  <si>
    <t>Controles remotos</t>
  </si>
  <si>
    <t>Formação de registro de preços para aquisição de itens de comunicação visual (mapas táteis e placas indicativas de sinalização)</t>
  </si>
  <si>
    <t>Mapas táteis</t>
  </si>
  <si>
    <t xml:space="preserve">Acessibilidade e comunicação visual nas unidades judiciárias
</t>
  </si>
  <si>
    <t>Em estudo.</t>
  </si>
  <si>
    <t>Placas indicativas de sinalização</t>
  </si>
  <si>
    <t>Aquisição de 01 (um) Drone e 02 (dois) aparelhos de GPS portáteis</t>
  </si>
  <si>
    <t>Aeronave Drone tipo quadricóptero</t>
  </si>
  <si>
    <t>Maior eficiência na fiscalização de obras e projetos, por meio da utilização de equipamentos e recursos tecnológicos</t>
  </si>
  <si>
    <t>GPS portátil marítimo pré-carregado</t>
  </si>
  <si>
    <t>Formação de registro de preços para aquisição e instalação de equipamento detector de metais tipo pórtico e de catracas de controle de acesso (SRP)</t>
  </si>
  <si>
    <t>Catracas</t>
  </si>
  <si>
    <t>Não informado</t>
  </si>
  <si>
    <t>Detectores de Metal</t>
  </si>
  <si>
    <t xml:space="preserve">Aquisição de cartões de proximidade para controle de acesso na nova Sede
</t>
  </si>
  <si>
    <t xml:space="preserve">Cartões de proximidade para controle de acesso na nova Sede
</t>
  </si>
  <si>
    <t>Unidades</t>
  </si>
  <si>
    <t>Solicitada a autorização para inclusão no Processo 23.0.000001823-6</t>
  </si>
  <si>
    <t xml:space="preserve">Formação de registro de preços para aquisição de câmeras de vigilância (SRP)
</t>
  </si>
  <si>
    <t>Câmeras de vigilância</t>
  </si>
  <si>
    <t>No Processo 23.0.000001823-6, solicitamos autorização para inclusão no PAC, devido à solicitações recentes encaminhadas pela EJUD (23.0.000006582-0) e Superintendência de Segurança (23.0.000003690-0)</t>
  </si>
  <si>
    <t>NUSA</t>
  </si>
  <si>
    <t>Copo Biodegradável. Capacidade 60ml e 180ml. Material bioplástico elaborado a partir de amido de milho. CATMAT não encontrado.</t>
  </si>
  <si>
    <t>Copo Biodegradável 180 ml</t>
  </si>
  <si>
    <t>caixas com 2.000 unds</t>
  </si>
  <si>
    <t>A compra se faz necessária em razão da baixa adesão dos jurisdicionados aos copos ecológicos de papel tipo envelope e da ausência em estoque de copos descartáveis.</t>
  </si>
  <si>
    <t>Abril de 2023</t>
  </si>
  <si>
    <t>Novembro de 2022</t>
  </si>
  <si>
    <t>LIXEIRAS PARA COLETA SELETIVA</t>
  </si>
  <si>
    <t>Conjunto com 05 (cinco) lixeiras para coleta seletiva, fabricado em Polietileno de Alta Densidade (PEAD) ou Polipropileno (PP) com tampa basculante colorida, fixadas por suporte em aço galvanizado. CORES: vermelho (plástico), azul (papel), amarelo (metal), verde (vidro) e marrom (orgânico). CAPACIDADE: 60 litros (cada). CATMAT: 368120</t>
  </si>
  <si>
    <t>conjunto</t>
  </si>
  <si>
    <t>Ampliação da coleta seletiva para novas instalações do TJPI e outras unidades.</t>
  </si>
  <si>
    <t>Junho de 2023</t>
  </si>
  <si>
    <t>Março de 2023</t>
  </si>
  <si>
    <t>Lixeiras coleta seletiva 100 litros - Lixeiras individuais para coleta seletiva. CORES: vermelho (plástico), azul (papel), amarelo (metal), e marrom (orgânico). CAPACIDADE: 100 litros. CATMAT: 369404</t>
  </si>
  <si>
    <t>unidades</t>
  </si>
  <si>
    <t>Lixeiras com rodas 240 litros - Lixeiras com rodas para coleta seletiva. COR: Azul (Papel). CAPACIDADE: 240 litros. CATMAT: 420576</t>
  </si>
  <si>
    <t>Contêiner 1.000 litros - Contêiner. COR: verde. CAPACIDADE: 1.000 litros. CATMAT: 319667
Identificação em conformidade com a Resolução CONAMA nº 275/2001.</t>
  </si>
  <si>
    <t>Coletor de Pilhas e baterias (22 litros)</t>
  </si>
  <si>
    <t>Balança eletrônica. Plataforma em aço carbono. Dimensões:60 x 60 cm. Capacidade pesagem: 300 kg. CATMAT: 454433 
Balança de piso portátil. Plataforma de aço carbono xadrezada. Tamanho da plataforma 1.20 x 1.20 metros. Capacidade 1500kg x 500g. 
CATMAT: Não encontrado.</t>
  </si>
  <si>
    <t>Balança 300kg</t>
  </si>
  <si>
    <t>Grande demanda para doação e descarte de resíduos inservíveis/recicláveis pelo DEPMATPAT, sobretudo de capas plásticas descartadas em razão da digitalização de processos.</t>
  </si>
  <si>
    <t>Janeiro de 2023</t>
  </si>
  <si>
    <t>Outubro de 2022</t>
  </si>
  <si>
    <t>Balança 1.500kg</t>
  </si>
  <si>
    <t>Fragmentadora de papel, Material:plástico resistente, Capacidade de Fragmentação:300 fl, Tensão motor:220 v, Limite operacional:8 fl, dimensões picote:4,40 mm, abertura:230 mm, Capacidade lixeira: 40l, Tipo:automática, Características adicionais: auto limpeza corta papéis com clipes/grampo/cd/dvd, nível ruído:60 db. 
CATMAT: 463029</t>
  </si>
  <si>
    <t>GARRAFAS TÉRMICAS SQUEEZES 500ML PARA ÁGUA (Corpo Funcional)</t>
  </si>
  <si>
    <t>Grande demanda para descarte de papeis impressos/documentos inservíveis/recicláveis</t>
  </si>
  <si>
    <t>As aquisições foram planejadas com base em algumas ações a serem implementadas pelo NUSA, de acordo com o Plano de ações do PLS-TJPI - 2021-20226 (Resolução CNJ nº 400/2021).</t>
  </si>
  <si>
    <t>Opção ao consumo de copos descartáveis pelo corpo funcional do TJPI. A medida visa atingir as metas propostas no Plano de Logística Sustentável do TJPI (ciclo 2021-2026), mantendo o baixo consumo de copos descartáveis.</t>
  </si>
  <si>
    <t>XÍCARAS DE LOUÇAS 200ML PARA CAFÉ (Corpo Funcional)</t>
  </si>
  <si>
    <t>XÍCARAS DE LOUÇAS 200ML PARA CAFÉ</t>
  </si>
  <si>
    <t>CONTRATAÇÃO DE STARTUP PARA RECOLHIMENTO DE RESÍDUOS ORGÂNICOS PARA COMPOSTAGEM</t>
  </si>
  <si>
    <t>Serviço</t>
  </si>
  <si>
    <t>FERMOJUPI</t>
  </si>
  <si>
    <t>A pretensa contratação tem por objeto a contratação de instituição financeira para arrecadar, nos termos do art. 14 da lei estadual nº 5.425/04, custas judiciais, emolumentos e demais taxas oriundas desta Corte, por meio de Guia de Recolhimento da Justiça – GRJ gerada por sistema informatizado do Tribunal de Justiça, nos moldes dos padrões da FEBRABAN, como ficha de compensação bancária a ser aceita em toda rede de atendimento bancário</t>
  </si>
  <si>
    <t>Emissão de Boletos de Cobrança</t>
  </si>
  <si>
    <t>Mensais, conforme média estimada (id. 2953102)</t>
  </si>
  <si>
    <t>R$ 34.199,04</t>
  </si>
  <si>
    <t>R$ 3.460,20</t>
  </si>
  <si>
    <t>R$ 37.659,24</t>
  </si>
  <si>
    <t>A contratação justifica-se pela necessidade da operacionalização da arrecadação das receitas elencadas na Lei 5.425/2004, sendo uma atividade fundamental no âmbito administrativo/contábil deste Tribunal de Justiça do estado do Piauí, tendo em vista que o recolhimento dessas receitas possui papel principal no alcance das metas e resultados relativos à manutenção e modernização do Poder Judiciário. A contratação torna-se vantajosa pela segurança e praticidade na execução dos serviços, porquanto a operacionalização se dá de forma predominantemente digital.</t>
  </si>
  <si>
    <t>Os dados apresentados são estimados, no respectivo processo de contratação serão apresentados os dados com maior grau de detalhamento e exatidão.</t>
  </si>
  <si>
    <t>STIC - GOVTIC</t>
  </si>
  <si>
    <t>Serviços de telefonia</t>
  </si>
  <si>
    <t>Serviços de Telefonia Fixa</t>
  </si>
  <si>
    <t>Não especificado</t>
  </si>
  <si>
    <t>Todos os itens apresentados se enquadram no Macrodesafio "Fortalecimento da Estratégia Nacional de TIC e de Proteção de Dados".</t>
  </si>
  <si>
    <t>Não estimado</t>
  </si>
  <si>
    <t>Prioridade de acordo com critérios da Resolução Nº 247/2021, art. 11. 
As informações adicionais foram apontadas com "sim" quando houve pelo menos um objeto que se enquadre na questão.</t>
  </si>
  <si>
    <t>Serviços de Telefonia Móvel</t>
  </si>
  <si>
    <t>Solução de Produtividade e Comunicação Institucional - Office 365</t>
  </si>
  <si>
    <t>Certificados Digitais</t>
  </si>
  <si>
    <t>Serviços de Circuito de Dados</t>
  </si>
  <si>
    <t>Serviços de Suporte Técnico e Atualização de Licenças da Solução de Gravação de Sessões Plenárias e Audiências.</t>
  </si>
  <si>
    <t>Impressão Corporativa</t>
  </si>
  <si>
    <t>Manutenção da Sala Cofre</t>
  </si>
  <si>
    <t>Serviço de Help/Service Desk</t>
  </si>
  <si>
    <t>Renovação do licenciamento NGFW PaloAlto</t>
  </si>
  <si>
    <t>Firewall de aplicações WEB</t>
  </si>
  <si>
    <t>Solução de Proteção Avançada de Endpoint</t>
  </si>
  <si>
    <t>Aquisição de Licenças de Produtos Microsoft na modalidade software assurance, com contratação de serviço de consultoria sob demanda e treinamento</t>
  </si>
  <si>
    <t>Serviços de Infraestrutura em Nuvem / hiperconvergência (solução de infraestrutura computacional em ambiente on premise e/ou cloud)</t>
  </si>
  <si>
    <t>Garantia de switches da rede SAN</t>
  </si>
  <si>
    <t>Assinatura Anual ao Sistema de Banco de Preços</t>
  </si>
  <si>
    <t>Suporte de Storage HUSVM</t>
  </si>
  <si>
    <t>Renovação da garantia do Core 6513</t>
  </si>
  <si>
    <t>Renovação da garantia do Core e do 4500 Cisco (FC)</t>
  </si>
  <si>
    <t>Suporte e Subscrição de Vmware 7 Subscripition And Support 5years</t>
  </si>
  <si>
    <t>Suporte Chassis Dell M1000e blades</t>
  </si>
  <si>
    <t>Suporte e garantia servidores HPE</t>
  </si>
  <si>
    <t>Suporte e garantia para UPS da nova sede Administrativa e Datacenter</t>
  </si>
  <si>
    <t>Retrofit da sala segura</t>
  </si>
  <si>
    <t>Aquisição de solução de áudio e vídeo para auditórios do TJPI</t>
  </si>
  <si>
    <t>Aquisição de equipamentos de rede - sede Atual, fórum e interior</t>
  </si>
  <si>
    <t>webcam</t>
  </si>
  <si>
    <t>Notebooks</t>
  </si>
  <si>
    <t>Capacitação em Governança, Gestão de Projetos e Contratações</t>
  </si>
  <si>
    <t>Capacitação em Segurança, Infraestrutura e Redes</t>
  </si>
  <si>
    <t>Capacitação em Desenvolvimento e Sustentação de Sistemas de Informação</t>
  </si>
  <si>
    <t>SECPRE</t>
  </si>
  <si>
    <t>Emissão, alteração e cancelamento de passagens aéreas nacionais e internacionais, o repasse de voos nacionais e internacionais e o seguro assistência em viagem para o 2º grau de jurisdição.</t>
  </si>
  <si>
    <t>Emissão de passagens aéreas nacionais</t>
  </si>
  <si>
    <t>A justificativa da contratação baseia-se na necessidade de aquisição de passagens aéreas nacionais e internacionais para viabilizar a realização de viagens dos magistrados de 1º e 2º grau de jurisdição, bem como servidores do 2º grau para participarem de reuniões, encontros, solenidades e treinamentos a serviço do Tribunal de Justiça do Estado do Piauí, bem como o intercâmbio de conhecimento entre os Tribunais.</t>
  </si>
  <si>
    <t>Ano de 2023</t>
  </si>
  <si>
    <t>Emissão de passagens aéreas internacionais</t>
  </si>
  <si>
    <t>Alteração e cancelamento de passagens aéreas nacionais e internacionais</t>
  </si>
  <si>
    <t>Repasse de voos nacionais</t>
  </si>
  <si>
    <t>Repasse de voos internacionais</t>
  </si>
  <si>
    <t>Repasse de seguro assistência em viagem</t>
  </si>
  <si>
    <t>SUGESQ</t>
  </si>
  <si>
    <t>MEDICAMENTOS</t>
  </si>
  <si>
    <t>Ácido mefenâmico 500mg</t>
  </si>
  <si>
    <t>É do interesse máximo do Tribunal a saúde de seus colaboradores, tendo em vista a assiduidade dos mesmos em seus postos de serviço. A paralisação dos serviços da SUGESQ por eventual falta de materiais importaria em grande prejuízo à saúde dos colaboradores do TJPI, e consequentemente afetaria o atendimento ao público externo e a prestação jurisdicional.</t>
  </si>
  <si>
    <t>Atenolol 50 mg</t>
  </si>
  <si>
    <t>Ácido acetilsalicílico 500mg</t>
  </si>
  <si>
    <t>Ácido acetilsalicílico 100mg</t>
  </si>
  <si>
    <t>Alprazolan 1 mg</t>
  </si>
  <si>
    <t>Anlodipino, Besilato 5mg</t>
  </si>
  <si>
    <t>Anlodipino, Besilato 10mg</t>
  </si>
  <si>
    <t>Bronfeniramina, Maleato + Fenilefrina, Cloridrato 12 + 15 mg</t>
  </si>
  <si>
    <t>Captopril 25mg via oral</t>
  </si>
  <si>
    <t>Carbonato de Cálcio + Carbonato de Magnésio
+ Carbonato Básico Bismuto + Bicarbonato de Sódio 521 + 67 + 3,30 + 63,70 mg</t>
  </si>
  <si>
    <t>Desloratadina 5mg</t>
  </si>
  <si>
    <t>Cetoprofeno 100 mg comprimido</t>
  </si>
  <si>
    <t>Diclofenaco Dietilamonio Aerossol 11,6 mg/g</t>
  </si>
  <si>
    <t>Clonazepam 0,5mg</t>
  </si>
  <si>
    <t>Clonazepam 2mg mg</t>
  </si>
  <si>
    <t>Clorfenamina + Paracetamol + Fenilefrina 4 +
400 + 4 mg</t>
  </si>
  <si>
    <t>Desonida 0,5mg/g creme dermatológico 0,05 %</t>
  </si>
  <si>
    <t>Dextrana 70 + Hipromelose + Glicerol 1 + 3 +
2 mg/ml solução oftálmica estéril</t>
  </si>
  <si>
    <t>Clonazepam 2,5 mg/mL suspensão oral</t>
  </si>
  <si>
    <t>Diazepan 10 mg</t>
  </si>
  <si>
    <t>Diazepan 5mg/mL solução injetável</t>
  </si>
  <si>
    <t>Diclofenaco sódico gel 10mg/g uso tópico</t>
  </si>
  <si>
    <t>Diclofenaco de potássico 50mg</t>
  </si>
  <si>
    <t>Dipirona monoidratada 300mg/ citrato de orfenadrina 35mg/cafeína anidra 50mg</t>
  </si>
  <si>
    <t>Dipirona 300mg/isometepteno 30mg/cafeína
30mg</t>
  </si>
  <si>
    <t>Dipirona 500 mg</t>
  </si>
  <si>
    <t>Dipirona 50mg/mL suspensão oral</t>
  </si>
  <si>
    <t>Dipirona injetável 500mg/mL (IV)</t>
  </si>
  <si>
    <t>Dimenidrinato 25 mg</t>
  </si>
  <si>
    <t>comprimido 50 mg</t>
  </si>
  <si>
    <t>Dimenidrinato, associado com piridoxina
cloridrato, 25 mg + 5 mg/mL, solução oral gotas</t>
  </si>
  <si>
    <t>Dimenidrinato/vitamina B6
50mg/mL+50mg/mL injetável</t>
  </si>
  <si>
    <t>Epinefrina 1mg/mL injetável</t>
  </si>
  <si>
    <t>Escopolamina, butilbrometo 10mg/dipirona
250mg</t>
  </si>
  <si>
    <t>Escopolamina, butilbrometo/Dipirona 4 mg/ml
+ 500 mg/ml solução injetável</t>
  </si>
  <si>
    <t>Escopolamina, butilbrometo 10mg</t>
  </si>
  <si>
    <t>Fenobarbital 50 mg</t>
  </si>
  <si>
    <t>Fenobarbital 40mg/mL solução oral</t>
  </si>
  <si>
    <t>Fenobarbital 100mg/mL IV</t>
  </si>
  <si>
    <t>Flurbiprofeno 8,75mg</t>
  </si>
  <si>
    <t>Glibenclamida 5 mg</t>
  </si>
  <si>
    <t>Ibuprofeno 300mg</t>
  </si>
  <si>
    <t>Hidroclorotiazida comprimido 25 mg</t>
  </si>
  <si>
    <t>Glibenclamida 5 mg comprimido</t>
  </si>
  <si>
    <t>Ibuprofeno 600mg</t>
  </si>
  <si>
    <t>Losartana potássica 50 mg comprimido</t>
  </si>
  <si>
    <t>Lidocaína, Cloridrato + Cloreto de Benzalcônio
20 + 1,3 mg/ml</t>
  </si>
  <si>
    <t>Losartana potássica 25 mg comprimido</t>
  </si>
  <si>
    <t>Loratadina 10 mg</t>
  </si>
  <si>
    <t>Metformina, cloridrato de 500 mg</t>
  </si>
  <si>
    <t>Meclozina 25mg</t>
  </si>
  <si>
    <t>Neomicina + Bacitracina 5 + 250 mg + ui/g pomada</t>
  </si>
  <si>
    <t>Nimesulida 100 mg</t>
  </si>
  <si>
    <t>Óxido de zinco, 200 mg/g, creme</t>
  </si>
  <si>
    <t>Omeprazol, 20 mg</t>
  </si>
  <si>
    <t>Omeprazol, 40 mg</t>
  </si>
  <si>
    <t>Ondasentrona 8mg</t>
  </si>
  <si>
    <t>Ondasentrona 4mg</t>
  </si>
  <si>
    <t>Prometazina, cloridrato 25 mg</t>
  </si>
  <si>
    <t>Paracetamol + Diclofenaco de Sódio +
Carisoprodol + Cafeína 300 mg + 50 mg + 125 mg + 30 mg</t>
  </si>
  <si>
    <t>Prometazina, cloridrato 25mg/mL injetável</t>
  </si>
  <si>
    <t>Pantoprazol 40 mg</t>
  </si>
  <si>
    <t>Pantoprazol 20 mg</t>
  </si>
  <si>
    <t>Paracetamol 750 mg</t>
  </si>
  <si>
    <t>Paracetamol 200mg/mL solução oral</t>
  </si>
  <si>
    <t>Passiflora Incarnata 600mg</t>
  </si>
  <si>
    <t>Passiflora Incarnata + Crataegus Oxyacantha + Salix Alba 100 mg + 30 mg + 100 mg</t>
  </si>
  <si>
    <t>Paracetamol + Codeína, Fosfato500 mg + 30
mg</t>
  </si>
  <si>
    <t>Prednisona 20 mg</t>
  </si>
  <si>
    <t>Prednisona 5mg</t>
  </si>
  <si>
    <t>Prednisolona 20mg</t>
  </si>
  <si>
    <t>Propatilnitrato 10 mg</t>
  </si>
  <si>
    <t>Polimixina B + Neomicina + Fluocinolona +
Lidocaína 10.000 ui + 3,5 + 0,25 + 20 mg/ml</t>
  </si>
  <si>
    <t>Salicilato De Metila
Composição: Associado À Ess. Terebentina, Cânfora E Mentol Concentração: 0,02 Ml + 0,05 Ml + 30 Mg + 5 Mg/G Forma Farmacêuti- ca: Pomada</t>
  </si>
  <si>
    <t>Salicilato De Metila
Composição: Associada À Cânfora, Mentol E Salicilato De Glicol Concentração: 30 Mg + 38,5 Mg + 38,5 Mg + 19 Mg/Ml Forma Farmacêutica: Aerossol Tópico</t>
  </si>
  <si>
    <t>Sais para Reidratação Oral (Nacl 3,5 g +
Glicose 20 g + Citrato Na 2,9 g + Kcl 1,5 g) Pó para solução oral</t>
  </si>
  <si>
    <t>Sumatriptano, Succinato de 25mg</t>
  </si>
  <si>
    <t>Sumatriptano, Succinato de 50mg</t>
  </si>
  <si>
    <t>Simeticona 40mg</t>
  </si>
  <si>
    <t>Simeticona 75 mg/ml solução oral</t>
  </si>
  <si>
    <t>Valeriana Officinalis L + Humulus Lupulus L 250 + 60 mg</t>
  </si>
  <si>
    <t>MATERIAL HOSPITALAR</t>
  </si>
  <si>
    <t>Água para injetáveis, aspecto físico estéril,
apirogênica;10mL</t>
  </si>
  <si>
    <t>Absorvente higiênico, de uso hospitalar, com protetor impermeável interno e bordas, embalagem original de fábrica, data de validade estampada na embalagem, fardo com
10 (dez) pacotes</t>
  </si>
  <si>
    <t>Abaixador de língua em madeira, Apresenta cor natural, com superfície lisa e insipida, formato convencional, com
extremidades arredonadas, superfícies e bordas perfeitamente acabadas, espessura e largura uniforme em toda a sua extensão,medindo aproximadamente 14 (+/- 02) cm de comprimento, 1.4 (+/- 0.2) cm de largura e 0.2 (+/- 0.05) cm de espessura descartávelembalado individualmente. Pacote c/ 100 unidades.</t>
  </si>
  <si>
    <t>Álcool etílico líquido 70%</t>
  </si>
  <si>
    <t>Álcool etílico em gel 70%</t>
  </si>
  <si>
    <t>Iodopovidona (PVPI), a 10% (Teor de iodo
1%), solução degermante</t>
  </si>
  <si>
    <t>FITA CIRÚRGICA MICROPOROSA (ROLO COM 25MM x 10M): FITA CIRÚRGICA MICROPOROSA (ROLO COM 25MM x
10M): Fita adesiva cirúrgica 2,5 cm x no mínimo 10 m em não tecido de viscose rayon, microporosa branca, resistente, de fácil manuseio, maleável, atóxica, sem irritantes dérmicos, para peles sensíveis, isento de resíduos e impurezas. Com adesivo acrílico, isento de látex comprovado através de identificação. Rolo com capa protetora, embalado individualmente contendo identificação do produto, validade e lote</t>
  </si>
  <si>
    <t>Solução fisiológica Cloreto de Sódio Nacl 0,9%</t>
  </si>
  <si>
    <t>Solução fisiológica Cloreto de Sódio Nacl
0,9%</t>
  </si>
  <si>
    <t>Hastes flexíveis com ponta de algodão/ Haste
flexível tipo cotonete</t>
  </si>
  <si>
    <t>Termômetro Clínico
Ajuste: Digital, Infravermelho Tipo*: Uso Em Testa Componentes: C/ Alarmes, Medição À Distância Memória: Memória Até 20 Medições</t>
  </si>
  <si>
    <t>Termômetro Clínico Ajuste: Digital, Infravermelho Escala: Até 50 °C Tipo*: Uso Em Testa Componentes: C/ Alarmes, Medição À Distância Memória: Memória Até 10
Medições</t>
  </si>
  <si>
    <t>Termômetro Clínico Ajuste: Digital Escala: Até 45 °C Tipo*: Uso Axilar E Oral Componentes: C/ Alarmes Memória: Memória Última Medição Embalagem: Embalagem
Individual</t>
  </si>
  <si>
    <t>Termômetro Clínico
Ajuste: Vidro, C/ Coluna De Mercúrio Escala: Até 45 °C Tipo*: Uso Axilar E Oral Embala- gem: Embalagem Individual</t>
  </si>
  <si>
    <t>Pilha AA (pequena), alcalina, longa duração, não recarregável. Acondicionada em
embalagens de 1 ou 2 unidades</t>
  </si>
  <si>
    <t>Pilha Tamanho: Média Modelo: C Características Adicionais: Não Contém
Mercúrio E Cádmio Sistema Eletroquímico: Alcalina Tensão Nominal: 1,5 V</t>
  </si>
  <si>
    <t>Otoscópio Tipo: Clínico Modelo: Fibra Ótica, Portátil Alimentação: Pilhas tamanho médio alcalina 1,5V; Características Adicionais: Lâmpada Halógena, Jogo De Espéculos Reutilizáveis Zoom Óptico: Aumento Em Cerca De 3,5 Vezes Tipo Cabo: Cabo Metal
Cromado E Plástico</t>
  </si>
  <si>
    <t>Lanceta
Uso: Descartável Tipo: Com Sistema Retrátil Características Adicionais: Estéril, Embalagem Individual Material Lâmina: Aço Inoxidável, Ponta. Afiada, Trifacetada</t>
  </si>
  <si>
    <t>MÁSCARA PROTETORA FACIAL TIPO
FACE SHIELD PLUS, confeccionada em material resistente (polipropileno ou acrílico higienizável e transparente), com isolamento superior anatômico, antiembaçamento, reutilizável, comprimento lateral alongado, elástico de fixação, medindo aproximadamente 32 X 22,5CM e que permita boa visibilidade. O ajuste deve ser rosqueado para permitir o maior número de ajustes possíveis. Não possuir espumas, pois dificulta a higiene do produto.</t>
  </si>
  <si>
    <t>Máscara cirúrgica descartável
Máscara cirúrgica, tipo: não tecido,3 camadas, pregas horizontais, atóxica, tipo fixação: com elástico, características adicionais: clip nasal embutido, hipoalergênica, tipo uso: descartável</t>
  </si>
  <si>
    <t>Luva para procedimento não cirúrgico, látex natural íntegro e uniforme, grande, lubrificada com pó bioabsorvível, estéril, atóxica,
ambidestra, descartável, formato anatômico, resistente à tração</t>
  </si>
  <si>
    <t>Luva para procedimento não cirúrgico, látex natural íntegro e uniforme, médio, lubrificada com pó bioabsorvível, estéril, atóxica, ambidestra, descartável, formato anatômico,
resistente à tração</t>
  </si>
  <si>
    <t>Luva para procedimento não cirúrgico, látex natural íntegro e uniforme ,pequeno
Lubrificada com pó bioabsorvível, descartável, atóxica,ambidestra,descartável,formato antômico, resistente à tração</t>
  </si>
  <si>
    <t>Monitor Portátil; glicosímetro, Componentes: Com Lancetas, Tiras Faixa De Operação: Até 600 Mg/Dl Tipo De Análise: Quantitativo De Glicose Tipo Amostra: Sangue Capilar Memó- ria: 250 A 500 Testes Tempo Resposta: Até 10 S Operação: Digital Acessórios: Lancetador, Solução Controle</t>
  </si>
  <si>
    <t>Tipo De Análise: Quantitativo De Glicose Características Adicionais: Capilar Apresentação: Tira, compatível com modelo adiquirido;Tirasreagentesparamedição quantitativa de glicemia capilar, para uso em glicosímetros digitais, na faixa de medição entre 10 a 600mg/dl. A tira deve permitir determinação precisa e segura de glicemia em sanguecapilar.Astirasdevemestar acomodadas em caixa e 1 chip código. A tira deve utilizar 1 a 2 microlitros de sangue. As tiras devem ser acompanhadas de no mínimo
de 200 aparelhos glicosímetros em regime de doação.</t>
  </si>
  <si>
    <t>Seringa 10mL
Material: Polipropileno, Tipo Vedação: Êmbolo De Borracha, Capacidade: 10 Ml, Tipo Bico: Bico Central Luer Lock Ou Slip, Adicional: Graduada, Numerada, Apresentação: Embalagem Individual, Esterilidade: Estéril, Descartável</t>
  </si>
  <si>
    <t>Seringa 20mL
Material: Polipropileno, Capacidade: 20 Ml, Tipo Bico: Bico Central Luer Lock Ou Slip, Apresentação:EmbalagemIndividual, Compatibilidade:CompatívelComBomba Infusora, Esterilidade: Estéril, Descartável</t>
  </si>
  <si>
    <t>Seringa 5mL
Material: Polipropileno; Tipo Vedação: Êmbolo De Borracha; Capacidade: 5 Ml; Tipo Bico: Bico Central Luer Lock Ou Slip; Adicional: Graduada, Numerada; Apresentação: Embalagem Individual; Esterilidade: Estéril, Descartável</t>
  </si>
  <si>
    <t>Agulhas Descartáveis Hipodérmicas 25mm x 0,7mm 22G x 3/4'' Material: Aço Inoxidável Siliconizado, Dimensão: 25 G X 3/4", Tipo Ponta: Bisel Curto Trifacetado; Tipo Conexão: Conector Luer Lock Ou Slip Em Plástico, Tipo Fixação: Protetor Plástico, Tipo Uso: Estéril,
Descartável, Embalagem Individual</t>
  </si>
  <si>
    <t>Lâmina de bisturi nº 20 Bisturi Descartável Material Cabo: Cabo De Plástico, Material Lâmina: Lâmina Aço Inoxidável, Tamanho Lâmina:20Mm,Esterilidade:Estéril, CaracterísticasAdicionais:SistemaDe
Segurança Segundo Nr/32</t>
  </si>
  <si>
    <t>Cateter Periférico
Aplicação: Venoso, Material Cateter: Polímero Radiopaco, Conector: Conector Padrão, Diametro: 20 Gau, Comprimento: Cerca 30 Mm
Componente 1: Câmara Refluxo C/ Filtro, Componente 2: C/ Sistema Segurança Segundo Nr/32, Tipo Uso: Estéril, Descartável, Embalagem Individual, Material Agulha: Agulha Aço Inox</t>
  </si>
  <si>
    <t>Equipo Macrogotas Material: Pvc Cristal,Tipo Gotejador: Gota PadrãoTipo Pinça: Regulador De Fluxo,Tipo Conector: Luer C/ Tampa,Característica Adicional: Fotossensível, Tipo Câmara: Câmara Flexível C/Filtro Ar, Comprimento: Mín. 120 Cm, Tipo De Equipo: De Infusão, TipoInjetor:C/Injetor Lateral"Y",Autocicatrizante,Esterilidade: Estéril,Descartável</t>
  </si>
  <si>
    <t>Cateter Periférico
Modelo: Tipo Escalpe, Aplicação: Venoso, Conector: Conector Padrão C/ Tampa, Diametro: 23 Gau, Componente Adicional: C/ Asa De Fixação, Tubo Extensor, Componente 1: C/ Adaptador Coleta À Vácuo, Componente 2: C/ Sistema Segurança Segundo Nr/32
Tipo Uso: Estéril, Descartável, Embalagem Individual, Material Agulha: Agulha Aço Inox</t>
  </si>
  <si>
    <t>Avental Hospitalar
Tipo: Capote Cirúrgico, Material*: Algodão, Tamanho*: M, Gramatura: Cerca De 150 G/Cm2, Cor*: Com Cor, Componente: Tiras Para Fixação, Característica Adicional: Manga Longa, Punho Malha</t>
  </si>
  <si>
    <t>Tesoura
Material: Aço Inoxidável; Material Cabo: Polipropileno; Comprimento: 20 Cm; Características Adicionais: Reta/Corte Liso, Com Ponta</t>
  </si>
  <si>
    <t>Algodão hidrófilo - 500 gramas c/ fibras 100% algodão, macio e absorvente, não estéril, em camada em forma de rolo com espessura uniforme mínima de 1,5cm regularmente compacto c/ capacidade de retração de aspecto homogêneo,o rolo deverá recber um segundo envoltório que ofereça completa proteção contra poeira e outras sujidades. O algodão deverá apresentar: boa absorvência, inodoro, ausência de grumos ou quaisquer impurezas, cor branca. Embalagem individual. Dados de identificação e procedência, lote, tempo de validade e registro no ministério da saúde.</t>
  </si>
  <si>
    <t>Compressa Gaze
Material: Tecido 100% Algodão; Tipo: 13 Fios/Cm2; Modelo: Cor Branca,Isenta De Impurezas; Camadas: 8 Camadas; Largura: 7,50 Cm; Comprimento: 7,50 Cm; Dobras: 5 Dobras;Características Adicionais: C/ Fio Radiopaco,Estéril,Descartável</t>
  </si>
  <si>
    <t>Algodão hidrófilo em bolas - 95 gramas c/ fibras 100% algodão, macio e absorvente, não estéril. O algodão deverá apresentar: boa absorvência inodoro, ausência de grumos ou qualquer impureza,cor branca. Embalagem individual. Dados de identificação e procedência, lote, tempo de validade e registro no ministério da saúde. Pacote c/ 95 gramas.
(+/- 5 gramas)</t>
  </si>
  <si>
    <t>Touca Hospitalar
Modelo: Com Elástico Em Toda Volta, Tipo Uso*: Descartável, Material*: Não Tecido 100% Polipropileno, Tamanho*: Único, Característica Adicional 01: Hipoalergênica, Atóxica, Inodora, Unissex, Cor*: Sem Cor, Gramatura*: Cerca De 30 G/M2.</t>
  </si>
  <si>
    <t>Esfigmomanômetro
Ajuste: Digital; Tipo*: De Pulso; Faixa De Operação: Até 300 Mmhg; Material Braçadeira: Braçadeira Em Nylon; Tipo Fecho: Fecho Em Velcro; Tamanho: Adulto; Característica Adicional: C/ Frequencímetro</t>
  </si>
  <si>
    <t>Esfigmomanômetro
Ajuste: Analógico, Aneróide; Tipo*: De Braço; Faixa De Operação: Até 300 Mmhg; Material Braçadeira: Braçadeira Em Nylon; Tipo Fecho: Fecho Em Velcro;Tamanho: Adulto;Adicional: Isento De Látex.</t>
  </si>
  <si>
    <t>Esfigmomanômetro
Ajuste: Digital; Tipo*: De Pulso; Faixa De Operação: Até 300 Mmhg; Material Braçadeira: Braçadeira Em Nylon;Tipo Fecho: Fecho Em Velcro; Tamanho: Adulto; Característica Adicional: C/ Frequencímetro</t>
  </si>
  <si>
    <t>Esfigmomanômetro
Ajuste: Analógico, Aneróide; Tipo*: De Braço; Faixa De Operação: Até 300 Mmhg;Material Braçadeira: Braçadeira Em Nylon;Tipo Fecho: Fecho Em Metal; Tamanho: Adulto Obeso</t>
  </si>
  <si>
    <t>Esfigmomanômetro
Ajuste: Analógico, Aneróide; Tipo*: De Braço; Faixa De Operação: Até 300 Mmhg; Material Braçadeira: Braçadeira Em Nylon; Tipo Fecho: Fecho Em Metal;Tamanho: Adulto</t>
  </si>
  <si>
    <t>Estetoscópio
Tipo: Biauricular, Acessórios: Olivas Anatômi- cas Silicone, Haste: Haste Aço Inox, Tubo: Tubo "Y" Pvc, Auscultador: Auscultador Du- plo Aço Inox</t>
  </si>
  <si>
    <t>Lanterna clínica de uso hospitalar – Lanterna de bolso confeccionada em metal medindo entre 8-12 cm. Funciona com uma pilha AAA. Interruptor de botão LIGA/DESLIGA. Garantia mínima de 12 meses..</t>
  </si>
  <si>
    <t>Reanimador Manual
Material Balão: Silicone; Capacidade Balão: Cerca 1,5 L; Componente 1: Máscara Plástico Rígido C/ Coxim Silicone; Tipo Válvula: Válvula Unidirecional Pop Off Cerca 60 Cmh2o;Tamanhos: Adulto</t>
  </si>
  <si>
    <t>Pilha alcalina tamanho palito AAA, 1,5V, não
recarregável pacote com 02 (duas) unidades.</t>
  </si>
  <si>
    <t>Coletor Material Perfurocortante
Material: Papelão, Capacidade Total: 20 L, Componentes Adicionais: Revestimento Iterno Em Polietileno Alta Densidade, Tipo Uso: Des- cartável, Acessórios: Alças Rígidas E Tampa.</t>
  </si>
  <si>
    <t>Lençol Descartável Uso Hospitalar - Materia Prima: 100% Fibra Celulose Natural, Dimensoes: Cerca De 70 Cm X 50 M,
Apresentação 1: Em Rolo</t>
  </si>
  <si>
    <t>Atadura
Embalagem: Embalagem Individual, Tipo 1: Crepom, Material 1: 100% Algodão, Gramatu-
ra 1: Cerca De 13 Fios/ Cm2, Dimensões: 15 Cm</t>
  </si>
  <si>
    <t>Oxímetro Digital
Tipo: Portátil, Faixa Medição Oxigênio: 0 A 199 Per, Tolerância Máxima Erro Medição: 1% Para 0,1 Mg/L, Faixa Temperatura: -5 A 45 °C, Tipo Correção Pressão Atmosférica: Manual, Características Adicionais: Mostrador Lcd, Tempo, Reação Máx. 10s, Memória Min.</t>
  </si>
  <si>
    <t>Pulverizador Portátil
Material: Plástico; Capacidade: 0,50 L
Aplicação: Água E Liquidos Diversos Em Laboratorios;CaracterísticasAdicionais: Manual / Tipo Pistola</t>
  </si>
  <si>
    <t>Cateter Oxigenoterapia
Material Tubo: Pvc Flexível Grau Médico
Tipo: Tipo Óculos,Pronga Silicone Contorno Arredondado; Tipo Uso: Descartável; Esterilidade:Estéril;Tamanho: Adulto;Características Adicionais: A Prova De Deformação E Torção,2,10m;Tipo Adaptador: Conector Universal.</t>
  </si>
  <si>
    <t>Componente 1: C/ Almofada Fibra Sintética- Componente 2: Base Adesiva, Dimensão: Cer- ca De 2,5 X 7,5 Cm, Esterilidade: Uso Único</t>
  </si>
  <si>
    <t>Tipo: Conjunto Completo; Tipo De Análise*: Qualitativo Antígeno Coronavírus Covid-19; Apresentação*: Teste; Método*: Imunocroma- tografia</t>
  </si>
  <si>
    <t>Gel Condutor
Utilizado para conduzir impulsos elétricos de aparelhos como ultrassom de imagem e estética (alta e baixa potência), desfibriladores, TENS e FES, laser, luz intensa pulsada (LIP), bisturis elétricos e qualquer aparelho de eletroterapia que utilize gel para meio de contato.</t>
  </si>
  <si>
    <t>ALIMENTAÇÃO PREPARADA E SEMI PREPARADA PARA O TRIBUNAL DE JUSTIÇA DO PIAUÍ - QUENTINHAS EXECUTIVAS</t>
  </si>
  <si>
    <t>QUENTINHAS EXECUTIVAS</t>
  </si>
  <si>
    <t>x</t>
  </si>
  <si>
    <t>ALIMENTAÇÃO PREPARADA E SEMI PREPARADA PARA O TRIBUNAL DE JUSTIÇA DO PIAUÍ - KITS LANCHES</t>
  </si>
  <si>
    <t>KITS LANCHES</t>
  </si>
  <si>
    <t>Decorrer de 2023</t>
  </si>
  <si>
    <t>ALIMENTAÇÃO PREPARADA E SEMI PREPARADA PARA O TRIBUNAL DE JUSTIÇA DO PIAUÍ - ALMOÇO COMPLETO</t>
  </si>
  <si>
    <t>ALMOÇO COMPLETO</t>
  </si>
  <si>
    <t>POR PESSOA</t>
  </si>
  <si>
    <t>ALIMENTAÇÃO PREPARADA E SEMI PREPARADA PARA O TRIBUNAL DE JUSTIÇA DO PIAUÍ - COQUETÉIS</t>
  </si>
  <si>
    <t>COQUETÉIS</t>
  </si>
  <si>
    <t>ALIMENTAÇÃO PREPARADA E SEMI PREPARADA PARA O TRIBUNAL DE JUSTIÇA DO PIAUÍ - COFFEE BREAKS</t>
  </si>
  <si>
    <t>COFFEE BREAKS</t>
  </si>
  <si>
    <t>ALIMENTAÇÃO PREPARADA E SEMI PREPARADA PARA O TRIBUNAL DE JUSTIÇA DO PIAUÍ - LANCHES IN NATURA</t>
  </si>
  <si>
    <t>LANCHES IN NATURA – ABACAXI</t>
  </si>
  <si>
    <t>LANCHES IN NATURA – BANANA PRATA</t>
  </si>
  <si>
    <t>DÚZIA</t>
  </si>
  <si>
    <t>LANCHES IN NATURA – COCO VERDE</t>
  </si>
  <si>
    <t>LANCHES IN NATURA – LARANJA</t>
  </si>
  <si>
    <t>LANCHES IN NATURA – LIMÃO</t>
  </si>
  <si>
    <t>KG</t>
  </si>
  <si>
    <t>LANCHES IN NATURA – MAMÃO FORMOSO</t>
  </si>
  <si>
    <t>LANCHES IN NATURA – MELANCIA MÉDIA</t>
  </si>
  <si>
    <t>LANCHES IN NATURA – MELÃO</t>
  </si>
  <si>
    <t>ALIMENTAÇÃO PREPARADA E SEMI PREPARADA PARA O TRIBUNAL DE JUSTIÇA DO PIAUÍ - POLPAS DE FRUTAS E SUCOS</t>
  </si>
  <si>
    <t>CAJÁ POLPTA</t>
  </si>
  <si>
    <t>ALIMENTAÇÃO PREPARADA E SEMI PREPARADA PARA O TRIBUNAL DE JUSTIÇA DO PIAUÍ</t>
  </si>
  <si>
    <t>ACEROLA – POLPA</t>
  </si>
  <si>
    <t>GOIABA – POLPA</t>
  </si>
  <si>
    <t>ABACAXI C/ HORTELÃ – POLPA</t>
  </si>
  <si>
    <t>CAJU – POLPA</t>
  </si>
  <si>
    <t>ALIMENTAÇÃO PARA O INTERIOR</t>
  </si>
  <si>
    <t>QUENTINHAS EXECUTIVAS PARA O INTERIOR</t>
  </si>
  <si>
    <t>LANCHES, COFFEE BREAKS E COQUETÉIS PARA O INTERIOR</t>
  </si>
  <si>
    <t>DEPMATPAT</t>
  </si>
  <si>
    <t>Aquisição de Bens de Consumo para reposição do estoque do Almoxarifado do DEPMATPAT</t>
  </si>
  <si>
    <t>AÇÚCAR CRISTAL</t>
  </si>
  <si>
    <t>Visa atender às necessidades de manutenção da limpeza, higiene e conservação física das diversas Unidades Judiciárias e Administrativas do Tribunal de Justiça do Piauí, da Sede do novo Palácio da Justiça do Piauí, da Escola Judiciária do Piauí - EJUD e Corregedoria Geral da Justiça do Piauí - CGJ-PI, bem como reposição de materiais de expediente para apoio às atividades da Unidades aqui referenciadas.</t>
  </si>
  <si>
    <t>ÁGUA MINERAL- 20 L</t>
  </si>
  <si>
    <t>ÁGUA MINERAL 500 ml</t>
  </si>
  <si>
    <t>ÁGUA SANITÁRIA</t>
  </si>
  <si>
    <t>ÁLCOOL GEL 500ml</t>
  </si>
  <si>
    <t>ÁLCOOL LÍQUIDO 500ml</t>
  </si>
  <si>
    <t>APAGADOR PARA QUADRO BRANCO</t>
  </si>
  <si>
    <t>APONTADOR PLÁSTICO</t>
  </si>
  <si>
    <t>BALDE PLÁSTICO COM ALÇA - 12L</t>
  </si>
  <si>
    <t>BANDEJA PARA CORRESPONDÊNCIA ACRÍLICA DUPLA</t>
  </si>
  <si>
    <t>BLOCO AUTOADESIVO PARA ANOTAÇÕES - TIPO POST-IT - GRANDE 102MMX76MM - AMARELO (BLOCO C/ 100 FOLHAS)</t>
  </si>
  <si>
    <t>BLOCO AUTOADESIVO PARA ANOTAÇÕES - TIPO POST-IT - PEQUENO (38mmx51mm) - AMARELO PASTEL</t>
  </si>
  <si>
    <t>CAFÉ</t>
  </si>
  <si>
    <t>CAIXA DE PAPELÃO TIMBRADA - TAMANHO GRANDE</t>
  </si>
  <si>
    <t>CAIXA PAPELÃO TIMBRADA P (PEQUENA)</t>
  </si>
  <si>
    <t>CANETA ESFEROGRÁFICA AZUL</t>
  </si>
  <si>
    <t>CANETA ESFEROGRÁFICA PRETA</t>
  </si>
  <si>
    <t>CANETA MARCA TEXTO</t>
  </si>
  <si>
    <t>CANETA PARA CD</t>
  </si>
  <si>
    <t>CHÁ - (cx c/10 sachês)</t>
  </si>
  <si>
    <t>CHALEIRA EM AÇO INOX COM TAMPA - 1,8 L</t>
  </si>
  <si>
    <t>CLIPS 2/0</t>
  </si>
  <si>
    <t>Caixa com 100 unidades</t>
  </si>
  <si>
    <t>CLIPS - 6/0</t>
  </si>
  <si>
    <t>CLIPS - 8/0 (cx c/ 100 und)</t>
  </si>
  <si>
    <t>COADOR DE PANO PARA CAFÉ</t>
  </si>
  <si>
    <t>COLA BRANCA LÍQUIDA 90G - (UND)</t>
  </si>
  <si>
    <t>COLHER PARA CAFÉ</t>
  </si>
  <si>
    <t>COLHER PARA SOBREMESA</t>
  </si>
  <si>
    <t>COPO BIODEGRADÁVEL DESCARTÁVEL PARA ÁGUA 180 ml</t>
  </si>
  <si>
    <t>Pacote c/ 100 und</t>
  </si>
  <si>
    <t>COPO BIODEGRADÁVEL DESCARTÁVEL PARA CAFÉ - 50ml</t>
  </si>
  <si>
    <t>DESIFETANTE 5 L</t>
  </si>
  <si>
    <t>DETERGENTE LÍQUIDO</t>
  </si>
  <si>
    <t>DVD -R - dvd gravável</t>
  </si>
  <si>
    <t>Pacote com 50 und</t>
  </si>
  <si>
    <t>ENVELOPE PARDO G, FORMATO 310mmX410mm, 80g</t>
  </si>
  <si>
    <t>ENVELOPE PARDO M, FORMATO 260mmX360mm, 80g</t>
  </si>
  <si>
    <t>ESCOVA SANITÁRIA COM SUPORTE</t>
  </si>
  <si>
    <t>ESPONJA DE AÇO - (pct com 60g)</t>
  </si>
  <si>
    <t>ESPONJA MULTIUSO DUPLA FACE</t>
  </si>
  <si>
    <t>EXTRATOR DE GRAMPO</t>
  </si>
  <si>
    <t>FACA PARA SOBREMESA</t>
  </si>
  <si>
    <t>FILTRO DE PAPEL PARA CAFÉ CARTUCHO - (pct 30 und)</t>
  </si>
  <si>
    <t>FITA ADESIVA COM DÍSTICO PODER JUD ESTADO PIAUÍ</t>
  </si>
  <si>
    <t>FITA ADESIVA SEM DÍSTICO 38mm X 5m</t>
  </si>
  <si>
    <t>FITA CREPE 38mm X 50m</t>
  </si>
  <si>
    <t>FITA DUREX - 12mm x 30m</t>
  </si>
  <si>
    <t>FITILHO PLÁSTICO - BARBANTE</t>
  </si>
  <si>
    <t>FLANELA 18cm X 58cm</t>
  </si>
  <si>
    <t>GARRAFA TÉRMICA - 1L</t>
  </si>
  <si>
    <t>GRAMPEADOR DE MESA - 30 FOLHAS</t>
  </si>
  <si>
    <t>GRAMPOS PARA GRAMPEADOR, TAMANHO 26/6 - cx(5000)</t>
  </si>
  <si>
    <t>GUARDANAPO DE PAPEL 24cm X 24cm - (pct 50 und)</t>
  </si>
  <si>
    <t>Pacote com 50 UND</t>
  </si>
  <si>
    <t>INSETICIDA SPRAY 300ml</t>
  </si>
  <si>
    <t>LIVRO PROTOCOLO DE CORRESPONDÊNCIA COM 100 FOLHAS</t>
  </si>
  <si>
    <t>LIXEIRA DE INOX COM TAMPA- 20 LITROS</t>
  </si>
  <si>
    <t>LIXEIRA DE COM TAMPA- 100 LITROS</t>
  </si>
  <si>
    <t>LIXEIRA TELADA PRETA-12,5 L</t>
  </si>
  <si>
    <t>LUVAS PARA LIMPEZA MULTIUSO, LÁTEX, AMARELA (PAR)</t>
  </si>
  <si>
    <t>DESORIZADOR DE AR SPRAY- 400ml</t>
  </si>
  <si>
    <t>PÁ DE ALUMINIO</t>
  </si>
  <si>
    <t>PANO DE PRATO</t>
  </si>
  <si>
    <t>PAPEL A4 BRANCO -</t>
  </si>
  <si>
    <t>RESMA COM 500 FOLHAS</t>
  </si>
  <si>
    <t>PAPEL DE SEGURANÇA - CERTIDÃO REGISTRO CIVIL</t>
  </si>
  <si>
    <t>PAPEL HIGIÊNICO - (rolo) 2,5m x 0,01 m (und.)</t>
  </si>
  <si>
    <t>PAPEL KRAFT NATURAL 80g - 1,00m X 1,20lm</t>
  </si>
  <si>
    <t>PASTA AZ-(und) LOMBO ESTREITO</t>
  </si>
  <si>
    <t>PEDRA SANITÁRIA PARA VASO</t>
  </si>
  <si>
    <t>PERFURADOR 30 FOLHAS</t>
  </si>
  <si>
    <t>PERFURADOR 60 FOLHAS</t>
  </si>
  <si>
    <t>PILHA ALCALINA AA</t>
  </si>
  <si>
    <t>PILHA ALCALINA PALITO AAA - (Pct c/ 2 und))</t>
  </si>
  <si>
    <t>PINCEL MARCA TEXTO</t>
  </si>
  <si>
    <t>PINCEL PARA CD/DVD -</t>
  </si>
  <si>
    <t>PINCEL PARA QUADRO ACRÍLICO AZUL</t>
  </si>
  <si>
    <t>PINCEL PARA QUADRO ACRÍLICO - PRETA</t>
  </si>
  <si>
    <t>PINCEL PERMANENTE RECARREGÁVEL AZUL</t>
  </si>
  <si>
    <t>PINCEL PERMANENTE RECARREGÁVEL - PRETA</t>
  </si>
  <si>
    <t>PINCEL PERMANENTE RECARREGÁVEL - VERMELHO</t>
  </si>
  <si>
    <t>PRANCHETA</t>
  </si>
  <si>
    <t>QUADRO BRANCO EM ACRÍLICO - 1m x 1,20m</t>
  </si>
  <si>
    <t>RÉGUA 30 cm</t>
  </si>
  <si>
    <t>RÉGUA 50 cm</t>
  </si>
  <si>
    <t>RODO</t>
  </si>
  <si>
    <t>SABÃO EM BARRA 200g</t>
  </si>
  <si>
    <t>SABÃO EM PÓ, SACHÊ 500g</t>
  </si>
  <si>
    <t>SACO PARA LIXO - 30 L</t>
  </si>
  <si>
    <t>SACO PARA LIXO - 50 L</t>
  </si>
  <si>
    <t>SACO PARA LIXO - 100 L</t>
  </si>
  <si>
    <t>TAÇA DE VIDRO PARA ÁGUA, 260ml</t>
  </si>
  <si>
    <t>TESOURA EM AÇO</t>
  </si>
  <si>
    <t>VASSOURA DE CERDAS MACIAS - SEM CABO</t>
  </si>
  <si>
    <t>VASSOURA DE PALHA</t>
  </si>
  <si>
    <t>VASSOURA DE PIAÇAVA</t>
  </si>
  <si>
    <t>XÍCARA PARA CAFÉ C/ PIRES-60 ml</t>
  </si>
  <si>
    <t>unidade (conjunto)</t>
  </si>
  <si>
    <t>XÍCARA PARA CHÁ C/ PIRES - 180 ml</t>
  </si>
  <si>
    <t>PALETE DE PLÁSTICO - 120X100 cm</t>
  </si>
  <si>
    <t>CAIXA BOX PLÁSTICA (PVC) PARA ARMAZENAMENTO DE PRODUTOS</t>
  </si>
  <si>
    <t>CAIXA BOX PLÁSTICA (PVC) PARA TRANSPORTE DE PRODUTOS</t>
  </si>
  <si>
    <t>Aquisição de Bens Permanentes para estruturação do DEPMAT</t>
  </si>
  <si>
    <t>Tablet profissional específico para software de Transporte e Logística, 8,4 polegadas,touchscreen, 2x2 multiusuário, multientrada e multissaída (MU-MIMO) ,bluetooth 5.0 e Worry-Free WiFi ,estações de acoplamento, bases de carregamento ou de carregamento/comunicação com uma entrada, carregador de bateria opcional com 4 entradas, tampa de expansão com acessórios como alça de mão giratória e bateria opcional-</t>
  </si>
  <si>
    <t>Necessidade de estruturação, adaptação às boas práticas logísticas e modernização do Almoxarifado do Departamento de Material de Patrimônio.</t>
  </si>
  <si>
    <t>Maio de 2023</t>
  </si>
  <si>
    <t>SMARTPHONE APARELHO DE TELEFONIA MÓVEL PESSOAL - SMARTPHONE PROCESSADOR MÍNIMO:
1.8 GHZ OCTA CORE SISTEMA OPERACIONAL: OPEN SOURCE MEMÓRIA RAM MÍNIMA: 4 GB MEMÓRIA INTERNA MÍNIMA: 128GB
TAMANHO MÍNIMO DO DISPLAY: 6.4" CONEXÕES: WI-FI, 2G, 3G, 4G TIPO DE CHIP: NANO-SIM MULTICHIP: DUAL CHIP FILMADORA:
FULL HD, NO MÍNIMO GARANTIA MÍNIMA: 12 MESES BATERIA MÍNIMA: 4000MAH</t>
  </si>
  <si>
    <t>Scanners ULTRAVERSÁTIL de código de barras complementares , CS60-HC , cor preta , para escaneamento compacto para balcão de caixa, quiosques de autoatendimento, 4,3 pol , base de 4,5 pol, vedação IP65, 6 horas por USB padrão
,3 horas por USB BC1.2,Suporta quedas de 5,0 pés/1,5 m em concreto,Papel e dispositivo móvel 1D, 2D, PDF417 e duração de 18 hs.Marca Zebra</t>
  </si>
  <si>
    <t>Scanners MP7000 integrados ao balcão, o maior volume de escaneamento ,câmara colorida de 2,3 megapixels,scanner com balança longos, medio , curto</t>
  </si>
  <si>
    <t>Empilhadeira Elétrica Tracionada 1.5ton 3.5mts elevação Garfo 1150 mm - Nagano</t>
  </si>
  <si>
    <t>Conteineres para coleta seletiva verde 1000 L</t>
  </si>
  <si>
    <t>Conteineres para coleta seletiva azul 1000 L</t>
  </si>
  <si>
    <t>Conteineres para coleta seletiva amarelo 1000 L</t>
  </si>
  <si>
    <t>Conteineres para coleta seletiva vermelho 1000L</t>
  </si>
  <si>
    <t>Balança digital 300kg com plataforma com bateria.
- Pé nivelador
- Início de pesagem a partir de 100gr.
- divisão de 100g.
- Pesagem máxima de até 300kg.
- Painel todo digital
- Manual de instruções em INGLÊS Dimensões da plataforma:
- 40cm. largura
- 50cm. comprimento
- 9cm. altura
Acompanha carregador para a bateria interna.</t>
  </si>
  <si>
    <t>Fragmentadora automaticamente até 150 folhas
. Fragmenta até 8 folhas no compartimento manual
. Nível de Segurança (DIN): P-4
. Destrói clipes e grampos pequenos fixados em papéis
. Tritura cartões magnéticos
. Possui cesto com capacidade de 44 litros
. Tem recurso de economia de energia
. É silenciosa, com nível de ruído de 55dB</t>
  </si>
  <si>
    <t>ESTRUTURA PORTA PALLET - CAPACIDADE DE CARGA TOTAL: 1500 KG</t>
  </si>
  <si>
    <t>PORTA PALLET</t>
  </si>
  <si>
    <t>Setembro de 2023.</t>
  </si>
  <si>
    <t>Maio de 2023.</t>
  </si>
  <si>
    <t>Locação de Empilhadeira Elétrica patolada 1.5ton 3.5mts elevação - Garfo 1150 mm - pelo período de 12 meses, com garantia de manutenções preventivas e corretivas.</t>
  </si>
  <si>
    <t xml:space="preserve">
Eficientizar os trabalhos logístico no transporte interno de produtos, proporcionando mais segurança de trabalho e agilidade no transporte vertical de carga do Almoxarifado do Departamento de Material de Patrimônio</t>
  </si>
  <si>
    <r>
      <rPr>
        <b/>
        <sz val="14"/>
        <color indexed="8"/>
        <rFont val="Arial"/>
        <family val="0"/>
      </rPr>
      <t xml:space="preserve">PODER JUDICIÁRIO DO ESTADO DO PIAUÍ
</t>
    </r>
    <r>
      <rPr>
        <b/>
        <sz val="12"/>
        <color indexed="8"/>
        <rFont val="Arial"/>
        <family val="0"/>
      </rPr>
      <t>ESCOLA JUDICIÁRIA DO PIAUÍ - EJUD
Pça Des. Edgard Nogueira s/n - Bairro Cabral - Centro Cívico - CEP 64000-830
Teresina - PI - www.tjpi.jus.br</t>
    </r>
  </si>
  <si>
    <t>QUANTIDADE ESTIMADA DA CONTRATAÇÃO:</t>
  </si>
  <si>
    <t>EJUD</t>
  </si>
  <si>
    <t>Contratação de empresa especializada para o fornecimento de equipamento fotográfico digital profissional e seus acessórios</t>
  </si>
  <si>
    <t>Contratação de empresa especializada para ministrar curso com o tema: planilha de custos e formação de preços para contratos de terceirização</t>
  </si>
  <si>
    <t>CURSO</t>
  </si>
  <si>
    <t xml:space="preserve">R$ 21.500,00 </t>
  </si>
  <si>
    <t>Envelopes plásticos com sistema de segurança inviolável</t>
  </si>
  <si>
    <t>Envelope Inviolável tamanho 19x25</t>
  </si>
  <si>
    <t>R$ 5.000,00</t>
  </si>
  <si>
    <t>O objeto se torna necessário a contratação para sua utilização em seletivos públicos realizados por esta EJUD para o Poder Judiciário do Estado do Piauí. Todavia, durante a realização dos seletivos tem-se utilizado como porta objetos, envelopes do tipo transparente e lacrados com fitas adesivas, o que não garante a segurança necessária de isolamento dos itens que o participante deve inserir no envelope. No quesito envelopes de Provas, estes tambem devem ser do tipo invioláveis para garantir a segurança e integridade do conteúdo durante seu manuseio ou transporte. Além de se tratar de item indispensável em qualquer seleção pública, relativo a segurança, o envelope inviolável possui um sistema de fechamento permanente, tornando-o inviolável, garantindo a integridade do pacote.</t>
  </si>
  <si>
    <t>Agosto de 2022</t>
  </si>
  <si>
    <t>Junho de 2022</t>
  </si>
  <si>
    <t>Sem informação</t>
  </si>
  <si>
    <t>Contratação de plataforma online para disponibilização de uma Biblioteca Digital</t>
  </si>
  <si>
    <t>Aquisição de uma impressora que atenda as necessidades da Escola Judiciária do Piauí - EJUD  (formato A3)</t>
  </si>
  <si>
    <t xml:space="preserve"> impressora que atenda as necessidades da Escola Judiciária do Piauí - EJUD (formato A3)</t>
  </si>
  <si>
    <t xml:space="preserve">R$ 104.241,56 </t>
  </si>
  <si>
    <t>Fevereiro de 2023</t>
  </si>
  <si>
    <t>Produtos de Floricultura para eventos acadêmicos e científicos</t>
  </si>
  <si>
    <t>Repetição dos itens do Pregão nº 21/2021</t>
  </si>
  <si>
    <t>Locação de estrutura para eventos acadêmicos e científicos</t>
  </si>
  <si>
    <t>Repetição dos itens do Pregão nº 18/2022</t>
  </si>
  <si>
    <t>Empresa especializada na prestação de serviços
de agenciamento de viagens</t>
  </si>
  <si>
    <t>Repetição dos itens do Pregão nº 2/2022/CGJ</t>
  </si>
  <si>
    <t>Julho de 2023</t>
  </si>
  <si>
    <t xml:space="preserve">Fornecimento de alimentação preparada e semi
preparada - Refeições do tipo almoço/jantar,
quentinhas executiva, coffee breaks, coquetel </t>
  </si>
  <si>
    <t>Repetição dos itens do Pregão nº 46/2022</t>
  </si>
  <si>
    <t>Novembro de 2023</t>
  </si>
  <si>
    <t>Nº DE ORDEM</t>
  </si>
  <si>
    <t>SECCOR</t>
  </si>
  <si>
    <t>R$ 125.000,00</t>
  </si>
  <si>
    <t>Diesel / Diesel S-10</t>
  </si>
  <si>
    <t>Álcool</t>
  </si>
  <si>
    <r>
      <rPr>
        <b/>
        <sz val="14"/>
        <color indexed="8"/>
        <rFont val="Arial"/>
        <family val="0"/>
      </rPr>
      <t xml:space="preserve">PODER JUDICIÁRIO DO ESTADO DO PIAUÍ
</t>
    </r>
    <r>
      <rPr>
        <b/>
        <sz val="12"/>
        <color indexed="8"/>
        <rFont val="Arial"/>
        <family val="0"/>
      </rPr>
      <t>SUPERINTENDÊNCIA DE LICITAÇÕES E CONTRATOS - SLC
Pça Des. Edgard Nogueira s/n - Bairro Cabral - Centro Cívico - CEP 64000-830
Teresina - PI - www.tjpi.jus.br</t>
    </r>
  </si>
  <si>
    <t>RELAÇÃO DE CONTRATOS PRORROGÁVEIS EM 2023</t>
  </si>
  <si>
    <t>ANO</t>
  </si>
  <si>
    <t>CONTRATO</t>
  </si>
  <si>
    <t>CONTRATADA</t>
  </si>
  <si>
    <t>OBJETO</t>
  </si>
  <si>
    <t>TIPO DE CONTRATO</t>
  </si>
  <si>
    <t>VIGÊNCIA FINAL</t>
  </si>
  <si>
    <t>VALOR ATUAL DO CONTRATO</t>
  </si>
  <si>
    <t>048/2014</t>
  </si>
  <si>
    <t>RITA MOURA VERAS</t>
  </si>
  <si>
    <t>PERMISSÃO ONEROSA A TÍTULO PRECÁRIO PARA USO DE ESPAÇO PÚBLICO E DISPONIBILIZAÇÃO DE BENS MÓVEIS DESTINADOS A PRESTAÇÃO DE SERVIÇOS AUXILIARES DO JUÍZO DE 1º GRAU, ATIVIDADES JUDICIÁRIAS E RECOLHIMENTO DE TAXAS.</t>
  </si>
  <si>
    <t>Permissão</t>
  </si>
  <si>
    <t>R$ 31.850,28</t>
  </si>
  <si>
    <t>050/2014</t>
  </si>
  <si>
    <t>MARINA VILARINHO ALCOBAÇA</t>
  </si>
  <si>
    <t>R$ 31.693,92</t>
  </si>
  <si>
    <t>051/2014</t>
  </si>
  <si>
    <t>IRIS GOMES DOS S. SOARES</t>
  </si>
  <si>
    <t>R$ 31.406,64</t>
  </si>
  <si>
    <t>052/2014</t>
  </si>
  <si>
    <t>OBETIZA SOARES C. SILVA</t>
  </si>
  <si>
    <t>R$ 31.879,08</t>
  </si>
  <si>
    <t>087/2014</t>
  </si>
  <si>
    <t>ISMAEL SIMÃO LOPES</t>
  </si>
  <si>
    <t>Locação de Imóvel: Av. N. Sra. de Fatima, 2532 – Centro - ALTOS-PI – JECC ALTOS.</t>
  </si>
  <si>
    <t>Serviços Locação de Imóveis</t>
  </si>
  <si>
    <t>R$ 23.158,92</t>
  </si>
  <si>
    <t>CESSÃO- 001/2016</t>
  </si>
  <si>
    <t>MARIA JOSÉ MACHADO LOPES SOBRAL CARDOSO</t>
  </si>
  <si>
    <t>CESSÃO DE USO DOS BENS MÓVEIS PERTECENTES À CEDENTE VINCULADOS AO TERMO DE PERMISSÃO 001/2016</t>
  </si>
  <si>
    <t>PERMISSÃO- 001/2016</t>
  </si>
  <si>
    <t>PERMISSÃO ONEROSA DE USO A TÍTULO PRECÁRIO PARA USO DE BEM PÚBLICO ( COM CESSÃO DE USO DE BENS MÓVEIS)</t>
  </si>
  <si>
    <t>080/2017</t>
  </si>
  <si>
    <t>Construtora e Empreendimentos Imobiliários União LTDA</t>
  </si>
  <si>
    <t>Locação do imóvel: Rua Tibério Nunes, 309, Cabral, Teresina/PI, destinado a abrigar as Varas dos Feitos da Fazenda Pública.</t>
  </si>
  <si>
    <t>R$ 384.401,52</t>
  </si>
  <si>
    <t>091/2017</t>
  </si>
  <si>
    <t>Abdon Porto Mousinho</t>
  </si>
  <si>
    <t>locação de imóvel: Rua Antônio Freire, 1365 – Centro – Floriano-PI – JECC de Floriano-PI</t>
  </si>
  <si>
    <t>R$ 75.266,40</t>
  </si>
  <si>
    <t>144/2017</t>
  </si>
  <si>
    <t>RAIMUNDO RIBEIRO DOS SANTOS</t>
  </si>
  <si>
    <t>Locação do imóvel localizado na Rua Hipólito Ribeiro Soares, s/n, Bairro Centro, São Raimundo Nonato/PI, registrado sob o
nº 9809 do Livro de Registro Geral nº 2-A-H, Fls. 051, no Cartório do 1º Ofício de São Raimundo Nonato, destinado a abrigar o provisoriamente o Fórum da Comarca de São Raimundo Nonato</t>
  </si>
  <si>
    <t>R$ 79.052,88</t>
  </si>
  <si>
    <t>013/2018</t>
  </si>
  <si>
    <t>ÁGUAS DE TERESINA SANEAMENTO SPE S/A</t>
  </si>
  <si>
    <t>O PRESENTE CONTRATO TEM POR OBJETO O FORNECIMENTO, PELA CONTRATADA, DE ÁGUA TRATADA E/OU DE COLETA E TRATAMENTO DE ESGOTAMENTO SANITÁRIO</t>
  </si>
  <si>
    <t>Serviços Continuos</t>
  </si>
  <si>
    <t>R$ 860.985,48</t>
  </si>
  <si>
    <t>018/2018</t>
  </si>
  <si>
    <t>SERVIÇO AUTÔNOMODE ÁGUA E ESGOTO DA CIDADE DE CAMPO MAIOR-PI – SAAE</t>
  </si>
  <si>
    <t>Serviço de Fornecimento de água tratada e/ou esgotamento sanitário para:
→ Depósito judicial – Matricula: 010256-9, Rua Benjamin Constant, s/n;
→ JECC – Matricula: 0007880-9, Rua Dr. Moura, n. 654;
→ Fórum – Matricula: 0007621-3, Rua Siqueira Campos, 372.</t>
  </si>
  <si>
    <t>R$ 34.600,32</t>
  </si>
  <si>
    <t>025/2018</t>
  </si>
  <si>
    <t>CLÁUDIA ARAGÃO DE OLIVEIRA MACHADO</t>
  </si>
  <si>
    <t>Locação do imóvel localizado na Rua Joca Vieira, 1449, Bairro Jóquei, com a finalidade de abrigar a nova sede da EJUD-PI.</t>
  </si>
  <si>
    <t>R$ 261.531,84</t>
  </si>
  <si>
    <t>100/2018</t>
  </si>
  <si>
    <t>M C CARVALHO FEITOSA &amp; CIA LTDA EPP</t>
  </si>
  <si>
    <t>Locação do imóvel localizado à Rua Casemiro de Abreu, Nº 512, Centro, Canto do Buriti/PI, destinado a abrigar provisoriamente o Fórum da Comarca de Canto do Buriti</t>
  </si>
  <si>
    <t>R$ 40.623,36</t>
  </si>
  <si>
    <t>101/2018</t>
  </si>
  <si>
    <t>ÁGUA E ESGOTOS DO PIAUÍ S/A - AGESPISA</t>
  </si>
  <si>
    <t>Contratação de serviços de fornecimento de água tratada e/ou esgotamento sanitário para as comarcas do interior pertencentes ao Poder Judiciário do Estado do Piauí, que sejam abrangidas pela AGESPISA, excluídas àquelas comarcas, que tenham outras empresas que detenham o regime de subconcessão de abastecimento de água e de esgotamento sanitário</t>
  </si>
  <si>
    <t>R$ 342.117,24</t>
  </si>
  <si>
    <t>115/2018</t>
  </si>
  <si>
    <t>EDNA RAMOS DE CARVALHO MELO</t>
  </si>
  <si>
    <t>Locação do imóvel localizado na Avenida Aurélio Brito, nº 427, Centro, Piracuruca - PI, destinado a sediar o Juizado Cível e Criminal da Comarca de Piracuruca-PI</t>
  </si>
  <si>
    <t>R$ 34.313,04</t>
  </si>
  <si>
    <t>124/2018</t>
  </si>
  <si>
    <t>IMÓVEIS VENEZA LTDA</t>
  </si>
  <si>
    <t>Este contrato tem por objeto a locação de imóvel, especificamente Salas 01 e 04 situadas à Rua Coronel Lobão (SALA 01)com Rua Padre Manoel Simpliciano (SALA 04), Bairro Centro, União-PI, registrados sob o nº R-3-5288 do Livro de Registro Geral nº 2-T, Fls 256v , no Cartório do 2º Ofício de Notas e Registro de Imóveis - Circunscrição/União, destinado a abrigar o Juizado Cível e Criminal da Comarca de União /PI.</t>
  </si>
  <si>
    <t>R$ 24.750,60</t>
  </si>
  <si>
    <t>033/2019</t>
  </si>
  <si>
    <t>BRASILSEG COMPANHIA DE SEGUROS</t>
  </si>
  <si>
    <t>CONTRATAÇÃO DE EMPRESA ESPECIALIZADA NA PRESTAÇÃO DE SERVIÇOS DE SEGURO CONTRA ACIDENTES PESSOAIS, EM CARÁTER COLETIVO E ABERTO, EM FAVOR DE PARA ESTAGIÁRIOS EM PLENA ATIVIDADE NO ÂMBITO DO TRIBUNAL DE JUSTIÇA DO ESTADO DO PIAUÍ, PARA O TOTAL ESTIMADO DE ATÉ O LIMITE DE 319 (TREZENTOS E DEZENOVE) SEGURADOS</t>
  </si>
  <si>
    <t>Serviços Diversos</t>
  </si>
  <si>
    <t>R$ 5.479,08</t>
  </si>
  <si>
    <t>055/2019</t>
  </si>
  <si>
    <t>G KELLY DA SILVA ARAUJO &amp; CIA LTDA</t>
  </si>
  <si>
    <t>Constitui objeto deste Contrato a Contratação de empresa especializada para prestação de serviços continuados de condução de veículos pertencentes ao Tribunal de Justiça.</t>
  </si>
  <si>
    <t>Serviços de Terceirização</t>
  </si>
  <si>
    <t>R$ 379.171,44</t>
  </si>
  <si>
    <t>083/2019</t>
  </si>
  <si>
    <t>R MORAES AGENCIA DE TURISMO EIRELI</t>
  </si>
  <si>
    <t>O objeto do presente instrumento é a contratação de empresa especializada no Agenciamento para emissão de bilhetes de passagem aérea para voos domésticos, ou voos internacionais, contemplando assessoria, cotação, reserva, e emissão de bilhetes de passagem, cotação e emissão de seguro viagem, bem como alteração, cancelamento e reembolso</t>
  </si>
  <si>
    <t>R$ 127.198,60</t>
  </si>
  <si>
    <t>097/2019</t>
  </si>
  <si>
    <t>FUNDAÇÃO CONCEIÇÃO VIEIRA</t>
  </si>
  <si>
    <t>O presente contrato tem por objeto o empréstimo gratuito do imóvel de propriedade da Fundação Conceição Vieira, localizado na Rua Raimundo Dorotéia, s/nº, bairro Santa Maria da Codipi, área total de 979,47 m², objeto da matricula de nº 189, do Livro A-1, folhas 155 do Cartório do 4 º Ofício de Notas desta Comarca de Teresina, Estado do Piauí</t>
  </si>
  <si>
    <t>Comodato</t>
  </si>
  <si>
    <t>100/2019</t>
  </si>
  <si>
    <t>CAIXA ECONÔMICA FEDERAL</t>
  </si>
  <si>
    <t>Constitui objeto deste Contrato administrativo a Contratação de Instituição(ões) Financeira(s) para operacionalização e gerenciamento da folha de pagamento dos servidores e magistrados, ativos, inativos e pensionistas, inclusive aqueles que vierem a ser contratados futuramente pela administração, incluindo terceirizados, estagiários, e outros</t>
  </si>
  <si>
    <t>Serviços Bancários</t>
  </si>
  <si>
    <t>116/2019</t>
  </si>
  <si>
    <t>Fornecimento de água tratada e/ou de coleta e tratamento de esgotamento sanitário, destinado a atender ao prédio sede da EJUD – Teresina</t>
  </si>
  <si>
    <t>R$ 5.688,72</t>
  </si>
  <si>
    <t>136/2019</t>
  </si>
  <si>
    <t>TELTEC SOLUTIONS LTDA</t>
  </si>
  <si>
    <t>Constitui objeto deste Contrato a contratação de pacotes de serviços para manutenção bem como aquisição de serviço da garantia dos ativos de infraestrutura da fabricante CISCO Systems, em uso na atual rede de computadores do Poder Judiciário.</t>
  </si>
  <si>
    <t>Serviços de TI</t>
  </si>
  <si>
    <t>R$ 57.920,00</t>
  </si>
  <si>
    <t>144/2019</t>
  </si>
  <si>
    <t>STERLIX AMBIENTAL PIAUÍ TRATAMENTO DE RESÍDUOS LTDA</t>
  </si>
  <si>
    <t>Constitui objeto deste Contrato a prestação de de serviço de natureza continuada de COLETA, TRANSPORTE, TRATAMENTO E DISPOSIÇÃO FINAL DE
RESÍDUOS DE SAÚDE DO DEPARTAMENTO MÉDICO do Tribunal de Justiça do Estado do Piauí.</t>
  </si>
  <si>
    <t>R$ 2.584,39</t>
  </si>
  <si>
    <t>145/2019</t>
  </si>
  <si>
    <t>EQUATORIAL PIAUI DISTRIBUIDORA DE ENERGIA S.A</t>
  </si>
  <si>
    <t>presente instrumento prevê a contratação agrupada por titularidade de unidades consumidoras do grupo B, listadas no anexo I deste contrato – unidades de baixa tensão</t>
  </si>
  <si>
    <t>R$ 2.051.324,76</t>
  </si>
  <si>
    <t>145/2019
CUSD e CCER</t>
  </si>
  <si>
    <t>O presente CUSD tem por objeto regular as condições, procedimentos, direitos e obrigações das PARTES em relação ao uso do SISTEMA DE DISTRIBUIÇÃO, observado a DEMANDA CONTRATADA e o pagamento dos ENCARGOS DE USO – Ribeiro Gonçalves</t>
  </si>
  <si>
    <t>R$ 7.311,60</t>
  </si>
  <si>
    <t>146/2019</t>
  </si>
  <si>
    <t>SAAE OEIRAS</t>
  </si>
  <si>
    <t>Prestação dos serviços de fornecimento de água tratada e/ou esgotamento sanitário destinado a atender ao prédio do Fórum Cível e Criminal da Comarca de Oeiras-PI</t>
  </si>
  <si>
    <t>R$ 25.500,00</t>
  </si>
  <si>
    <t>146/2019
CUSD e CCER</t>
  </si>
  <si>
    <t>COMPANHIA ENERGÉTICA DO PIAUÍ S.A - CEPISA</t>
  </si>
  <si>
    <t>O presente CUSD tem por objeto regular as condições, procedimentos, direitos e obrigações das PARTES em relação ao uso do SISTEMA DE DISTRIBUIÇÃO, observado a DEMANDA CONTRATADA e o pagamento dos ENCARGOS DE USO – Piripiri</t>
  </si>
  <si>
    <t>R$ 85.384,44</t>
  </si>
  <si>
    <t>238/2019
CUSD e CCER</t>
  </si>
  <si>
    <t>O presente CONTRATO tem por objeto regular a compra e venda de Energia Elétrica no Ambiente de Contratação Regulada - ACR, a ser disponibilizada pela DISTRIBUIDORA ao ACESSANTE no PONTO DE ENTREGA – CEJUSC PICOS</t>
  </si>
  <si>
    <t>353/2019
CUSD e CCER</t>
  </si>
  <si>
    <t>O presente CUSD tem por objeto regular as condições, procedimentos, direitos e obrigações das PARTES em relação ao uso do SISTEMA DE DISTRIBUIÇÃO, observado a DEMANDA CONTRATADA e o pagamento dos ENCARGOS DE USO – PEDRO II</t>
  </si>
  <si>
    <t>R$ 62.084,88</t>
  </si>
  <si>
    <t>008/2020</t>
  </si>
  <si>
    <t>FUNDAÇÃO GETÚLIO VARGAS</t>
  </si>
  <si>
    <t>Contratação, por dispensa de licitação, de Instituição de Ensino de renome, com expertise para ministrar MBA em Direito: Poder Judiciário, destinado a agentes públicos dos quadros do Tribunal de Justiça do Estado do Piauí</t>
  </si>
  <si>
    <t>R$ 626.400,00</t>
  </si>
  <si>
    <t>010/2022</t>
  </si>
  <si>
    <t>PODIUM CONSTRUÇÕES LTDA</t>
  </si>
  <si>
    <t>Contratação de empresa da área de construção civil para executar a CONSTRUÇÃO DO NOVO FÓRUM DA COMARCA DE COCAL</t>
  </si>
  <si>
    <t>Obras</t>
  </si>
  <si>
    <t>R$ 2.651.039,20</t>
  </si>
  <si>
    <t>015/2020</t>
  </si>
  <si>
    <t>PORTO SEGURO COMPANHIA DE SEGUROS GERAIS</t>
  </si>
  <si>
    <t>Contratação de Seguro Total da frota dos veículos da Escola Judiciária do Tribunal de Justiça de Estado do Piauí – EJUD/TJPI</t>
  </si>
  <si>
    <t>Serviços Veiculos</t>
  </si>
  <si>
    <t>R$ 6.738,40</t>
  </si>
  <si>
    <t>027/2020
CUSD e CCER</t>
  </si>
  <si>
    <t>compra e venda de Energia Elétrica no Ambiente de Contratação Regulada – Comarca de Esperantina</t>
  </si>
  <si>
    <t>R$ 76.298,28</t>
  </si>
  <si>
    <t>028/2020
CUSD e CCER</t>
  </si>
  <si>
    <t>compra e venda de Energia Elétrica no Ambiente de Contratação Regulada – Novo Palácio da Justiça</t>
  </si>
  <si>
    <t>R$ 764.992,32</t>
  </si>
  <si>
    <t>035/2020</t>
  </si>
  <si>
    <t>DIOCESE DE PICOS - PAROQUIA DE SÃO SIMÃO</t>
  </si>
  <si>
    <t>Locação do imóvel localizado na Rua Dom Expedito Lopes, sn, Centro (7°35'51.2"S 40°48'59.0"W), Simões - PI, destinado à sediar o Fórum da referida comarca</t>
  </si>
  <si>
    <t>R$ 48.000,00</t>
  </si>
  <si>
    <t>035/2020
CUSD e CCER</t>
  </si>
  <si>
    <t>compra e venda de Energia Elétrica no Ambiente de Contratação Regulada – Comarca de Picos</t>
  </si>
  <si>
    <t>R$ 172.583,04</t>
  </si>
  <si>
    <t>036/2020
CUSD e CCER</t>
  </si>
  <si>
    <t>compra e venda de Energia Elétrica no Ambiente de Contratação Regulada – Comarca de Cristino Castro</t>
  </si>
  <si>
    <t>R$ 36.136,20</t>
  </si>
  <si>
    <t>037/2020
CUSD e CCER</t>
  </si>
  <si>
    <t>compra e venda de Energia Elétrica no Ambiente de Contratação Regulada – Comarca de Elesbão Veloso</t>
  </si>
  <si>
    <t>041/2020</t>
  </si>
  <si>
    <t>RAIZ SOLUCOES EM RESIDUOS LTDA</t>
  </si>
  <si>
    <t>Constitui objeto deste Contrato a contratação de empresa especializada para prestação de serviços de coleta e destinação final de resíduos sólidos - Classe II, a fim de atender as necessidades das unidades judiciárias da Comarca de Teresina-PI</t>
  </si>
  <si>
    <t>R$ 154.342,53</t>
  </si>
  <si>
    <t>042/2020</t>
  </si>
  <si>
    <t>LUCIANA CAVALCANTE QUEIROZ</t>
  </si>
  <si>
    <t>Locação do imóvel localizado na Rua Rui Barbosa, nº 420, Bairro Fonte dos Matos, Piripiri-PI, destinado ao armazenamento de veículos e demais objetos apreendidos pela e entregue no Fórum da Comarca de Piripiri-PI</t>
  </si>
  <si>
    <t>R$ 60.000,00</t>
  </si>
  <si>
    <t>044/2020</t>
  </si>
  <si>
    <t>KENTA INFORMÁTICA S. A</t>
  </si>
  <si>
    <t>Contratação de serviços de Suporte técnico e atualização de versões necessários à Manutenção da Continuidade Operacional da Solução para Captura Audiovisual de Sessões Plenárias e audiências, gravação digital, armazenamento, gerenciamento e disponibilização destas informações por meio digital e textual para consulta, com customização do sistema.</t>
  </si>
  <si>
    <t>R$ 1.802.704,16</t>
  </si>
  <si>
    <t>050/2020</t>
  </si>
  <si>
    <t>SERVFAZ SERVIÇOS DE MÃO DE OBRA LTDA</t>
  </si>
  <si>
    <t>contratação de empresa para PRESTAÇÃO DE SERVIÇOS CONTINUADOS DE LIMPEZA E CONSERVAÇÃO, com disponibilização de mão de obra em regime de dedicação exclusiva, com jornadas de 44 (quarenta e quatro) horas e 30 (trinta) horas semanais nas dependências do Poder Judiciário Piauiense.</t>
  </si>
  <si>
    <t>R$ 4.666.494,24</t>
  </si>
  <si>
    <t>054/2020</t>
  </si>
  <si>
    <t>COMPANHIA MUNICIPAL DE ÁGUA E ESGOTO DE REDENÇÃO DO GURGUEIA - AERG</t>
  </si>
  <si>
    <t>Constitui objeto deste Contrato Serviços de fornecimento de água tratada e/ou esgotamento sanitário para a comarca de REDENÇÃO DO GURGUÉIA, localizada na Rua Paraguaí S/N, Centro Redenção do Gurguéia - PI, sob a matrícula/AERG de nº 1674</t>
  </si>
  <si>
    <t>R$ 394,80</t>
  </si>
  <si>
    <t>055/2020</t>
  </si>
  <si>
    <t>EDITORA FÓRUM LTDA</t>
  </si>
  <si>
    <t>Contratação de Assinatura anual do banco de dados da Base digital Fórum de Conhecimento Jurídico</t>
  </si>
  <si>
    <t>R$ 166.675,00</t>
  </si>
  <si>
    <t>096/2020</t>
  </si>
  <si>
    <t>PRIME CONSULTORIA E ASSESSORIA EMPRESARIAL LTDA</t>
  </si>
  <si>
    <t>Constitui objeto deste Contrato a contratação da prestação de serviços de intermediação, com uso de sistema eletrônico e através de convênios, para
fornecimento de combustíveis (GASOLINA, GASOLINA aditivada, álcool, diesel comum, diesel S-10, ARLA), para os veículos oficiais de serviço, institucionais e de representação; Fornecimento de combustível tipo Diesel S- 10 com realização de abastecimento in loco, para os Geradores Estacionários e realização de manutenção corretiva e preventiva, fornecimento de peças, serviços de revisão de rotina e prestação de serviços de limpeza interna e lavagem externa, serviços de lubrificação, para os veículos oficiais de serviço pertencentes ao Tribunal de Justiça do Estado do Piauí</t>
  </si>
  <si>
    <t>R$ 1.186.179,49</t>
  </si>
  <si>
    <t>1000477/2020
CUSD e CCER</t>
  </si>
  <si>
    <t>O presente CUSD tem por objeto regular as condições, procedimentos, direitos e obrigações das PARTES em relação ao uso do Sistema de Distribuição, observado a DEMANDA CONTRATADA e o pagamento dos ENCARGOS DE USO – Valença – PI</t>
  </si>
  <si>
    <t>R$ 38.035,56</t>
  </si>
  <si>
    <t>1000497/2020
CUSD e CCER</t>
  </si>
  <si>
    <t>O presente CUSD tem por objeto regular as condições, procedimentos, direitos e obrigações das PARTES em relação ao uso do Sistema de Distribuição, observado a DEMANDA CONTRATADA e o pagamento dos ENCARGOS DE USO –Campo Maior - PI</t>
  </si>
  <si>
    <t>R$ 47.987,04</t>
  </si>
  <si>
    <t>1030637/2020
CUSD e CCER</t>
  </si>
  <si>
    <t>O presente CUSD tem por objeto regular as condições, procedimentos, direitos e obrigações das PARTES em relação ao uso do Sistema de Distribuição, observado a DEMANDA CONTRATADA e o pagamento dos ENCARGOS DE USO – Prédio Sede e Anexo do TJPI</t>
  </si>
  <si>
    <t>R$ 755.504,40</t>
  </si>
  <si>
    <t>1030640/2020
CUSD e CCER</t>
  </si>
  <si>
    <t>O presente CUSD tem por objeto regular as condições, procedimentos, direitos e obrigações das PARTES em relação ao uso do Sistema de Distribuição, observado a DEMANDA CONTRATADA e o pagamento dos ENCARGOS DE USO –Fórum Cível e Criminal da Comarca de Teresina</t>
  </si>
  <si>
    <t>R$ 1.188.805,44</t>
  </si>
  <si>
    <t>1030641/2020
CUSD e CCER</t>
  </si>
  <si>
    <t>O presente CUSD tem por objeto regular as condições, procedimentos, direitos e obrigações das PARTES em relação ao uso do Sistema de Distribuição, observado a DEMANDA CONTRATADA e o pagamento dos ENCARGOS DE USO –Fórum da Fazenda Pública</t>
  </si>
  <si>
    <t>R$ 73.057,08</t>
  </si>
  <si>
    <t>1030642/2020
CUSD e CCER</t>
  </si>
  <si>
    <t>O presente CUSD tem por objeto regular as condições, procedimentos, direitos e obrigações das PARTES em relação ao uso do Sistema de Distribuição, observado a DEMANDA CONTRATADA e o pagamento dos ENCARGOS DE USO –Fórum da Comarca de Bom Jesus</t>
  </si>
  <si>
    <t>R$ 69.414,72</t>
  </si>
  <si>
    <t>1030645/2020
CUSD e CCER</t>
  </si>
  <si>
    <t>O presente CUSD tem por objeto regular as condições, procedimentos, direitos e obrigações das PARTES em relação ao uso do Sistema de Distribuição, observado a DEMANDA CONTRATADA e o pagamento dos ENCARGOS DE USO –Fórum da Comarca de São Raimundo Nonato</t>
  </si>
  <si>
    <t>R$ 12.603,36</t>
  </si>
  <si>
    <t>1030646/2020
CUSD e CCER</t>
  </si>
  <si>
    <t>O presente CUSD tem por objeto regular as condições, procedimentos, direitos e obrigações das PARTES em relação ao uso do Sistema de Distribuição, observado a DEMANDA CONTRATADA e o pagamento dos ENCARGOS DE USO – Fórum da Comarca de São João do Piauí</t>
  </si>
  <si>
    <t>R$ 53.355,72</t>
  </si>
  <si>
    <t>1030648/2020
CUSD e CCER</t>
  </si>
  <si>
    <t>O presente CUSD tem por objeto regular as condições, procedimentos, direitos e obrigações das PARTES em relação ao uso do Sistema de Distribuição, observado a DEMANDA CONTRATADA e o pagamento dos ENCARGOS DE USO – Comarca de Parnaíba</t>
  </si>
  <si>
    <t>R$ 162.926,64</t>
  </si>
  <si>
    <t>1030649/2020
CUSD e CCER</t>
  </si>
  <si>
    <t>O presente CUSD tem por objeto regular as condições, procedimentos, direitos e obrigações das PARTES em relação ao uso do Sistema de Distribuição, observado a DEMANDA CONTRATADA e o pagamento dos ENCARGOS DE USO – JECC BELA VISTA</t>
  </si>
  <si>
    <t>R$ 47.634,48</t>
  </si>
  <si>
    <t>1030650/2020
CUSD e CCER</t>
  </si>
  <si>
    <t>O presente CUSD tem por objeto regular as condições, procedimentos, direitos e obrigações das PARTES em relação ao uso do Sistema de Distribuição, observado a DEMANDA CONTRATADA e o pagamento dos ENCARGOS DE USO – JECC Horto Florestal</t>
  </si>
  <si>
    <t>R$ 40.370,88</t>
  </si>
  <si>
    <t>106/2020</t>
  </si>
  <si>
    <t>G &amp; G IMOVEIS LTDA</t>
  </si>
  <si>
    <t>Locação do imóvel localizado na Rua Professor João Soares N° 1609, Bairro Tabuleta Teresina - PI, sob o Registro Geral nº 35,737, livro 02, ficha 01, do 2º Oficio de Notas e Registro de imóveis, destinado para abrigar o arquivo de processos judiciais e administrativos de 1º e 2º graus do TJ-PI.</t>
  </si>
  <si>
    <t>R$ 78.000,00</t>
  </si>
  <si>
    <t>113/2020</t>
  </si>
  <si>
    <t>BANCO DO BRASIL S.A.</t>
  </si>
  <si>
    <t>Contratação de Instituição Financeira autorizada para a prestação de serviços de emissão e operacionalização do cartão corporativo destinado à concessão de suprimento de fundos</t>
  </si>
  <si>
    <t>R$ 0,00</t>
  </si>
  <si>
    <t>121/2020</t>
  </si>
  <si>
    <t>SETA TELECOM LTDA</t>
  </si>
  <si>
    <t>Constitui objeto deste Contrato a contratação de renovação de suporte, manutenção e garantia para os equipamentos switches de rede SAN Cisco MDS 9148</t>
  </si>
  <si>
    <t>R$ 6.950,00</t>
  </si>
  <si>
    <t>145/2020</t>
  </si>
  <si>
    <t>EMPRESA BRASILEIRA DE CORREIOS E TELEGRAFOS</t>
  </si>
  <si>
    <t>Contratação de produtos e serviços por meio de Pacote de Serviços dos CORREIOS</t>
  </si>
  <si>
    <t>R$ 2.924.919,48</t>
  </si>
  <si>
    <t>996075/2020
CUSD e CCER</t>
  </si>
  <si>
    <t>O presente CUSD tem por objeto regular as condições, procedimentos, direitos e obrigações das PARTES em relação ao uso do Sistema de Distribuição, observado a DEMANDA CONTRATADA e o pagamento dos ENCARGOS DE USO – Fórum de Oeiras</t>
  </si>
  <si>
    <t>R$ 79.616,40</t>
  </si>
  <si>
    <t>996076/2020
CUSD e CCER</t>
  </si>
  <si>
    <t>O presente CUSD tem por objeto regular as condições, procedimentos, direitos e obrigações das PARTES em relação ao uso do Sistema de Distribuição, observado a DEMANDA CONTRATADA e o pagamento dos ENCARGOS DE USO – Fórum de Corrente</t>
  </si>
  <si>
    <t>R$ 68.073,72</t>
  </si>
  <si>
    <t>002/2021</t>
  </si>
  <si>
    <t>LE CARD ADMINISTRADORA DE CARTOES LTDA</t>
  </si>
  <si>
    <t>Contratação de Empresa Especializada em Serviços de Fornecimento e Gerenciamento de Crédito Alimentação</t>
  </si>
  <si>
    <t>R$ 649.704,00</t>
  </si>
  <si>
    <t>039/2021</t>
  </si>
  <si>
    <t>DELL COMPUTADORES DO BRASIL LTDA</t>
  </si>
  <si>
    <t>Este Contrato tem por objeto a contratação de extensão de garantia "ProSupport Plus" para estações de trabalho (desktop) e solução de enclosure e servidores blade da marca DELL</t>
  </si>
  <si>
    <t>R$ 425.350,56</t>
  </si>
  <si>
    <t>044/2021</t>
  </si>
  <si>
    <t>STORAGEONE COMÉRCIO E SERVIÇOS LTDA</t>
  </si>
  <si>
    <t>Constitui objeto deste Contratação de Serviço de Suporte e Manutenção Preventiva e Corretiva para 01 (um) equipamento Storage Hitachi HUS VM para atender as necessidades do Tribunal de Justiça do Estado de Piauí</t>
  </si>
  <si>
    <t>091/2021</t>
  </si>
  <si>
    <t>BRASOFTWARE INFORMÁTICA LTDA</t>
  </si>
  <si>
    <t>Aquisição de SUÍTE DE ESCRITÓRIO MICROSOFT OFFICE 365</t>
  </si>
  <si>
    <t>Fornecimento TI</t>
  </si>
  <si>
    <t>R$ 1.115.945,29</t>
  </si>
  <si>
    <t>095/2021</t>
  </si>
  <si>
    <t>contratação de SEGURO TOTAL de veículos da frota de veículos do Tribunal de Justiça de Estado do Piauí - TJPI, com cobertura em todo o território nacional, sem limite de quilometragem, para 02 (dois) veículos</t>
  </si>
  <si>
    <t>R$ 3.319,28</t>
  </si>
  <si>
    <t>1066852/2021
CUSD e CCER</t>
  </si>
  <si>
    <t>O presente CONTRATO tem por objeto regular a compra e venda de Energia Elétrica – Floriano</t>
  </si>
  <si>
    <t>R$ 87.964,44</t>
  </si>
  <si>
    <t>122/2021</t>
  </si>
  <si>
    <t>AMÉRICA TECNOLOGIA DE INFORMÁTICA E ELETROELETRÔNICOS LTDA</t>
  </si>
  <si>
    <t>Aquisição de uma Solução de Proteção de Dados (Backup)</t>
  </si>
  <si>
    <t>R$ 899.200,00</t>
  </si>
  <si>
    <t>127/2021</t>
  </si>
  <si>
    <t>FUTURA SERVIÇOS PROFISSIONAIS ADMINISTRATIVOS EIRELI</t>
  </si>
  <si>
    <t>Contratação de empresa para prestação de serviços continuados, com disponibilização de mão de obra em regime de dedicação exclusiva, para os novos postos de serviço do novo Complexo Judiciário do Piauí – Jardineiro, Recepcionista, Garçom e Copeiro</t>
  </si>
  <si>
    <t>R$ 1.113.957,36</t>
  </si>
  <si>
    <t>130/2021</t>
  </si>
  <si>
    <t>BANCO DO BRASIL S/A</t>
  </si>
  <si>
    <t>O presente CONTRATO tem por objeto a administração, pelo BANCO, em regime concorrencial, dos depósitos judiciais estaduais, e dos precatórios estaduais e requisições de pequeno valor (RPV) efetuados à ordem do TRIBUNAL</t>
  </si>
  <si>
    <t>134/2021</t>
  </si>
  <si>
    <t>SKORA - ENGENHARIA E CONSTRUÇÕES LTDA</t>
  </si>
  <si>
    <t>Contratação de empresa da área de CONSTRUÇÃO CIVIL PARA EXECUTAR A CONSTRUÇÃO DOS NOVOS PRÉDIOS DA CORREGEDORIA GERAL DA JUSTIÇA E DA ESCOLA JUDICIÁRIA</t>
  </si>
  <si>
    <t>R$ 16.020.942,35</t>
  </si>
  <si>
    <t>148/2021</t>
  </si>
  <si>
    <t>R$ 201.721,95</t>
  </si>
  <si>
    <t>154/2021</t>
  </si>
  <si>
    <t>TOCCATO TECNOLOGIA EM SISTEMAS LTDA</t>
  </si>
  <si>
    <t>Aquisição de Plataforma Analítica e de Inteligência Empresarial Corporativa, com contratação de serviços de consultoria e capacitação</t>
  </si>
  <si>
    <t>R$ 791.000,00</t>
  </si>
  <si>
    <t>005/2022</t>
  </si>
  <si>
    <t>APPROACH TECNOLOGIA LTDA</t>
  </si>
  <si>
    <t>Aquisição de licenças para solução de gerenciamento de acessos privilegiados (Privileged Access Management - PAM), com garantia de 36 (trinta e seis) meses, com capacidade para armazenar, proteger, controlar, gerenciar, auditar e monitorar o acesso privilegiado a ativos críticos incluindo software e serviço de instalação, configuração, suporte técnico e treinamento das equipes de administração e operação da ferramenta</t>
  </si>
  <si>
    <t>R$ 899.000,00</t>
  </si>
  <si>
    <t>008/2022</t>
  </si>
  <si>
    <t>LDM CONSTRUÇÕES LTDA</t>
  </si>
  <si>
    <t>Contratação de empresa da área de CONSTRUÇÃO CIVIL PARA EXECUTAR A CONSTRUÇÃO DO NOVO FÓRUM E JECC DA COMARCA DE JOSÉ DE FREITAS</t>
  </si>
  <si>
    <t>R$ 4.000.704,08</t>
  </si>
  <si>
    <t>019/2022</t>
  </si>
  <si>
    <t>Constitui objeto deste Contrato a aquisição de solução de Proteção avançada de endpoints Palo Alto Cortex XDR e serviços de implantação e configuração da solução (incluindo Hands On), com direito de atualização e suporte, em português do Brasil, por meio de licenças de subscrição por endpoint pelo período de 12 (doze) meses, sendo possível prorrogação por períodos iguais ou superiores com vistas à obtenção de preços e condições mais vantajosas para a administração, limitado a 48 (quarenta e oito) meses</t>
  </si>
  <si>
    <t>R$ 1.732.750,00</t>
  </si>
  <si>
    <t>033/2022</t>
  </si>
  <si>
    <t>CLAUDINETE VIEIRA LIMA</t>
  </si>
  <si>
    <t>Locação do imóvel localizado na Avenida Getúlio Vargas, 228, Centro, Itaueira - PI</t>
  </si>
  <si>
    <t>R$ 21.816,00</t>
  </si>
  <si>
    <t>047/2022</t>
  </si>
  <si>
    <t>FRANCISCO FORTES DO REGO</t>
  </si>
  <si>
    <t>locação do imóvel localizado na Avenida Beira Rio nº 55, Centro, Barras - PI (4°14'42.73"S, 42°17'48.54"O), destinado para abrigar o Fórum da Comarca de Barras, temporariamente, durante a execução da obra de construção do Novo Fórum da Comarca de Barras.</t>
  </si>
  <si>
    <t>R$ 26.400,00</t>
  </si>
  <si>
    <t>048/2022</t>
  </si>
  <si>
    <t>LÚCIA MARIA SÁ DE CARVALHO</t>
  </si>
  <si>
    <t>locação do imóvel localizado na Rua José Martins Estrela, esquina com Avenida Cândido Coelho, Centro, São João do Piauí - PI (8°21'36.1"S 42°14'56.2"W), destinado para abrigar provisoriamente o Fórum da Comarca de São João do Piauí</t>
  </si>
  <si>
    <t>R$ 24.000,00</t>
  </si>
  <si>
    <t>052/2022</t>
  </si>
  <si>
    <t>TELEFONICA BRASIL S.A</t>
  </si>
  <si>
    <t>prestação de serviços de de Telefonia Móvel Pessoal (SMP) e Serviços de Dados</t>
  </si>
  <si>
    <t>R$ 1.059.551,04</t>
  </si>
  <si>
    <t>025/2018
(0406242)</t>
  </si>
  <si>
    <t>CLÁUDIA ARAGÃO DE
OLIVEIRA MACHADO</t>
  </si>
  <si>
    <t>Locação do imóvel localizado na Rua Joca Vieira, 1449, Bairro Jóquei,
com a finalidade de abrigar a nova sede da EJUD-PI</t>
  </si>
  <si>
    <t>08/03/2023
(previsão de prorrogação até 08/09/2023)</t>
  </si>
  <si>
    <t>R$ 130.765,92 (cento e trinta mil setecentos e sessenta e cinco reais e noventa e dois centavos)</t>
  </si>
  <si>
    <t>015/2020
(1594317)</t>
  </si>
  <si>
    <t>PORTO SEGURO COMPANHIA DE
SEGUROS GERAIS</t>
  </si>
  <si>
    <t>Seguro Total da frota dos veículos da Escola
Judiciária do Tribunal de Justiça de Estado
do Piauí – EJUD/TJPI</t>
  </si>
  <si>
    <t>R$ 6.738,40 (seis mil setecentos e trinta e oito reais e quarenta centavos)</t>
  </si>
  <si>
    <t>113/2020
(2080666)</t>
  </si>
  <si>
    <t>Instituição Financeira autorizada para a prestação de serviços de emissão e
operacionalização do cartão corporativo destinado à concessão de suprimento de fundos</t>
  </si>
  <si>
    <t>R$ 0,00 (zero real)</t>
  </si>
  <si>
    <t>071/2022
(3357574)</t>
  </si>
  <si>
    <t>MUTUAL SERVIÇOS DE LIMPEZA E
CONSTRUÇÕES LTDA</t>
  </si>
  <si>
    <t>Mão de obra em regime de dedicação exclusiva,
para postos de serviço da Escola Judiciária do Piauí</t>
  </si>
  <si>
    <t>R$ 795.035,40 (setecentos e noventa e cinco mil trinta e cinco reais e quarenta centavos)</t>
  </si>
  <si>
    <t>VALOR TOTAL - CONTRATAÇÕES CGJ/PI (PAC/2023)</t>
  </si>
  <si>
    <t>Demanda a ser incluída no PAC/2023 conforme procedimento em andamento nos autos do Processo SEI nº 23.0.000071371-6. Valor informado conforme Pesquisa de Preços Nº 310/2023 (4723706).</t>
  </si>
  <si>
    <t>Câmera Fotográfica Profissional mirrorless fullframe, lente RF 35mm, com conexão wi-fi e bluetooth</t>
  </si>
  <si>
    <t>Aquisição de 02 (duas) Câmeras Fotográficas Profissionais - Mirrorless fullframe, lente RF 35mm, com conexão wi-fi e bluetooth</t>
  </si>
  <si>
    <t>SECCOR / GABCOR</t>
  </si>
  <si>
    <r>
      <t xml:space="preserve">Demanda a ser incluída no PAC/2023 conforme procedimento em andamento nos autos do Processo SEI nº 23.0.000084093-9. Valor informado </t>
    </r>
    <r>
      <rPr>
        <sz val="11"/>
        <rFont val="Calibri Light"/>
        <family val="2"/>
      </rPr>
      <t>conforme Pesquisa de Preços Nº 308/2023 (4723261).</t>
    </r>
  </si>
  <si>
    <t>Tablet iPad Pro de 11 polegadas (4ª geração ou superior) Wi-Fi + Cellular com capacidade mínima de 128 GB. Capa/Teclado: Magic Keyboard para iPad Pro de 11 polegadas (4ª geração ou superior). Caneta: Apple Pencil (2ª geração ou superior).</t>
  </si>
  <si>
    <t>Aquisição de 1 (um) Tablet e respectivos acessórios (capa, caneta e teclado) destinado ao atendimento de necessidades operacionais para uso do Corregedor Geral da Justiça.</t>
  </si>
  <si>
    <t>GABCOR / SETECOR</t>
  </si>
  <si>
    <t>Formalização da inclusão da demanda no PAC/2023 pendente de Decisão a ser proferida pela Autoridade Superior. Valor informado conforme Contrato Nº 114/2023 (4353837) recém firmado no âmbito do TJ/PI, adotado como estimativa de valor referencial.</t>
  </si>
  <si>
    <t>Contratação de assinatura de ferramento de Pesquisa e comparação de Preços praticados no mercado visando a subsidiar a instrução dos procedimentos de aquisição de bens e contratação de serviços no âmbito da Corregedoria</t>
  </si>
  <si>
    <t>COMPRASCGJ</t>
  </si>
  <si>
    <t>Atas de Registro de Preços Nº 41/2022, Item 05 - COFFEE BREAK</t>
  </si>
  <si>
    <t>Valores informados conforme liberações internas da Atas de Registro de Preços Nº 41/2022 (3616412), originando os instrumentos: Ordem de Fornecimento Nº 1/2023 (3967023), Contrato da CGJ/PI Nº 1/2023 (4045345), Ordem de Fornecimento Nº 3/2023 (4281755), Contrato da CGJ/PI Nº 5/2023 (4371887), Contrato da CGJ/PI Nº 9/2023 (4459630), Contrato da CGJ/PI Nº 13/2023 (4558019), Contrato da CGJ/PI Nº 15/2023 (4589976), Contrato da CGJ/PI Nº 14/2023 (4571464), Contrato da CGJ/PI Nº 18/2023 (4608666), Contrato da CGJ/PI Nº 19/2023 (4690780), Contrato da CGJ/PI Nº 20/2023 (4691504), Contrato da CGJ/PI Nº 21/2023 (4692784) e Contrato da CGJ/PI Nº 22/2023 (4694799), contemplando as contratações já realizadas e as previstas para ocorrer até o final do exercício de 2023, totalizando o valor de R$ 27.418,40.</t>
  </si>
  <si>
    <t>Atas de Registro de Preços Nº 41/2022, Item 03 - ALMOÇO COMPLETO</t>
  </si>
  <si>
    <t>Aquisição e fornecimento de alimentação preparada e semipreparada – Refeições do tipo almoço/jantar, quentinhas executiva, lanches, coffee breaks, coquetel, a serem servidas aos magistrados, servidores, e demais participantes dos diversos eventos, sessões, reuniões prolongadas, e projetos a serem realizados pela Corregedoria.</t>
  </si>
  <si>
    <t>Demanda incluída no PAC/2023 através da Decisão Nº 11958/2023 (4601477). Valor informado conforme Pesquisa de Preços Nº 226/2023 (4468653).</t>
  </si>
  <si>
    <t>Porta Pallet's com a seguinte especificação técnica:ALTURA de 2,00 metros, LARGURA de 0,80 metros, COMPRIMENTO de 2,00 metros e possuir 05 (cinco) PRATELEIRAS com uma distância de 40 cm entre cada prateleira, confeccionada em aço, pintura eletrostática em epóxi, com tratamento antibacteriano, antiferrugem, uniforme e resistente à corrosão, com capacidade de carga de 500 kg por nível, estante com travessas e diagonais soldadas e as estruturas unidas por encaixe com trava para maior segurança do módulo</t>
  </si>
  <si>
    <t>Aquisição de Porta Pallet's para acondicionamento de Caixas contendo bens apreendidos vinculados a processos judiciais em tramitação nas Varas Criminais em funcionamento no Fórum Criminal da Comarca de Teresina/PI.</t>
  </si>
  <si>
    <t>COREGUARC</t>
  </si>
  <si>
    <t>Demanda a ser incluída no PAC/2023 conforme procedimento em andamento nos autos do Processo SEI nº 23.0.000111162-0. Valor informado conforme conforme Contrato da CGJ/PI Nº 14/2022 (3695726) (aplicada atualização através do IPCA, considerando a data-base 10/2022 do Contrato).</t>
  </si>
  <si>
    <t>Confecção de placas personalizadas, confeccionadas em material de ferro/latão/metal/vidro resina ou similar</t>
  </si>
  <si>
    <t>Contratação de empresa especializada na confecção de placas personalizadas, confeccionadas em material de ferro/latão/metal/vidro resina ou similar, com o fito de prestar homenagens aos servidores do 1º grau de jurisdição pela passagem do Dia do Servidor 2023, promovido pela Corregedoria.</t>
  </si>
  <si>
    <t>SECCOR / ASCOMCGJ</t>
  </si>
  <si>
    <t>Demanda incluída no PAC/2023 através da Decisão Nº 12353/2023 (4622873). Valor informado conforme Pesquisa de Preços Nº 293/2023 (4643927).</t>
  </si>
  <si>
    <t>Painel de led indoor p3 2 x 4m de largura + Estrutura em treliça q-30 para painel de led + Operadores</t>
  </si>
  <si>
    <t>Disponibilização de Telões de LED com alta resolução e gride de montagem, para eventos institucionais promovidos pela Corregedoria.</t>
  </si>
  <si>
    <t>ASCOMCGJ</t>
  </si>
  <si>
    <t>Demanda incluída no PAC/2023 através da Decisão Nº 10054/2023 (4491563). Valor informado conforme Contrato da CGJ/PI Nº 16/2023 (4590756).</t>
  </si>
  <si>
    <t>Notebooks de alta perfomance com a seguintes especificação técnica: Processador: Clock mínimo de 2.8 GHz, 4 núcleos, 8 threads, Memória: 32GB/SDAM DDR4/3200MHz, Disco rígido: 512 GB do tipo SSD M.2 PCLE NVME, Tela: 14 polegadas IPS</t>
  </si>
  <si>
    <t>Aquisição de notebooks de alta performance, para atender às necessidades de processamento de alto volume de dados exigidos nos treinamentos de modelos de inteligência artificial, bem como de impulsionar as iniciativas de análise e exploração de dados baseados em aprendizado de máquina em desenvolvimento no Núcleo de Aceleração de Projetos e Inteligência Artificial – NAPIA e no Setor de Tecnologia da Corregedoria – SETECOR.</t>
  </si>
  <si>
    <t>NAPIA / SETECOR</t>
  </si>
  <si>
    <t>Demanda incluída no PAC/2023 através da Decisão Nº 8281/2023 (4391501). Valor informado conforme Contrato Nº 239/2023 (4647797), considerando a projeção do valor estimado a ser despendido até o final do exercício/2023.</t>
  </si>
  <si>
    <t>Aulas de ginástica laboral de curta duração, durante horário de expediente, ministradas por profissional habilitado(a) na área de educação física ou fisioterapia, voltadas para a prevenção de Lesões por Esforço Repetitivo (LER) e Distúrbios Osteomusculares Relacionados ao Trabalho (DORT), contemplando exercícios respiratórios, de fortalecimento, alongamento e relaxamento muscular, da coordenação motora, de aquecimento, de consciência corporal, de correção postural, de orientações posturais e de interação em grupo</t>
  </si>
  <si>
    <t>Prestação de serviços de aulas de Ginástica Laboral para os magistrados e servidores que exercem suas atividades no âmbito das unidades administrativas da Corregedoria.</t>
  </si>
  <si>
    <t>Item 07 - Reelaboração de campanhas e peças gráficas e digitais de acordo com a demanda e solicitação</t>
  </si>
  <si>
    <t>Item 06 - Criação de logotipo para projetos criados pela instituição</t>
  </si>
  <si>
    <t>Item 05 - Diagramação de informativos e publicações diversas</t>
  </si>
  <si>
    <t>Item 04 - Simulação e adaptação de elementos gráficos em diferentes mídias (mockups)</t>
  </si>
  <si>
    <t>Item 03 - Edição e tratamento de imagens</t>
  </si>
  <si>
    <t>Item 02 - Criação de peças digitais para sites como banners, mídias programáticas, e-mail marketing e cards para disseminação via Whatsapp</t>
  </si>
  <si>
    <t>Demanda incluída no PAC/2023 através da Decisão Nº 6593/2023 (4294922). Valor informado conforme Contrato da CGJ/PI Nº 17/2023 (4594318), considerando a projeção do valor estimado a ser despendido até o final do exercício/2023.</t>
  </si>
  <si>
    <t>Item 01 - Criação de peças digitais para Redes Sociais (Instagram, Facebook, Twitter, Linkedin)</t>
  </si>
  <si>
    <t>Contratação de serviços de Design Gráfico - Criação de peças digitais, edição e tratamento de imagens, simulação e adaptação de elementos gráficos, diagramação de informativos e publicações diversas, criação de logotipo para projetos e reelaboração de campanhas e peças gráficas e digitais, a fim de atender às demandas da Corregedoria.</t>
  </si>
  <si>
    <t>Demanda incluída no PAC/2023 através da Decisão Nº 4784/2023 (4185452). Valor informado conforme Contrato da CGJ/PI Nº 12/2023 (4531269), Apostilamento Nº 24/2023 (4534437) e NE - Nota de Empenho Nº 3927/2023 (4552368), considerando a projeção do valor estimado a ser despendido até o final do exercício/2023.</t>
  </si>
  <si>
    <t>Contratação de empresa para a prestação dos serviços continuados em regime de dedicação exclusiva de mão de obra de Auxiliar de Gestão (Nível Superior), a fim de suprir as necessidades e demandas da Corregedoria Geral da Justiça do Piauí, conforme especificações do Termo de Referência Nº 92/2023</t>
  </si>
  <si>
    <t>Contratação de empresa especializada na prestação de serviços continuados com dedicação de mão de obra exclusiva de Auxiliar de Gestão, a fim de suprir as necessidades e demandas da Corregedoria.</t>
  </si>
  <si>
    <t>Demanda incluída no PAC/2023 através Decisão Nº 6535/2023 (4290417). Valor informado conforme Contrato da CGJ/PI Nº 10/2023 (4459675).</t>
  </si>
  <si>
    <t>Camiseta de malha PP. Composição 100% poliéster. Pintura em policromia na frente e nas costas. Tamanhos variados (P, M, G e GG). Arte/Logo a ser fornecida pelo Contratante</t>
  </si>
  <si>
    <t>Aquisição de camisetas personalizadas destinadas à padronização da identidade institucional para utilização pelos Servidores da Corregedoria na realização de visitas técnicas às Comarcas e Unidades Judiciárias e em eventos institucionais.</t>
  </si>
  <si>
    <t>Demanda incluída no PAC/2023 através da Decisão Nº 1687/2023 (3993150). Valor informado conforme Contrato da CGJ/PI Nº 2/2023 (4049216).</t>
  </si>
  <si>
    <t>Veículo de Representação Utilitário Esportivo Novo (SUV), 0 km, com chassi tipo escada, blindado (Blindagem Total Nível III-A), com ano de fabricação igual ou posterior ao ano de publicação da licitação, modelo GM/Chevrolet Trailblazer Premier R6A 2.8 Turbodiesel 4x4</t>
  </si>
  <si>
    <t>Aquisição de 01 (um) Veículo de Representação Utilitário Esportivo (SUV) com Blindagem Total Nível III-A, a fim de atender às demandas da Corregedoria.</t>
  </si>
  <si>
    <t>TRANSPCGJ</t>
  </si>
  <si>
    <t>Item 06 - Repasse de seguro assistência em viagem</t>
  </si>
  <si>
    <t>Item 05 - Repasse de voos internacionais</t>
  </si>
  <si>
    <t>Item 04 - Repasse de voos nacionais</t>
  </si>
  <si>
    <t>Item 03 - Alteração e cancelamento de passagens aéreas nacionais e internacionais</t>
  </si>
  <si>
    <t>Item 02 - Emissão de passagens aéreas internacionais</t>
  </si>
  <si>
    <t>Valor informado conforme valores registrados na Ata de Registro de Preços da CGJ/PI Nº 1/2023 (4315052), referentes à unidade CGJ/PI.</t>
  </si>
  <si>
    <t>Item 01 - Emissão de passagens aéreas nacionais</t>
  </si>
  <si>
    <t>Contratação de empresa especializada na prestação de serviços de agenciamento de viagens, compreendendo os serviços de reserva, de emissão, de alteração, de marcação, de remarcação e de cancelamento de passagens aéreas nacionais e internacionais, a fim de atender às demandas da Corregedoria.</t>
  </si>
  <si>
    <t>OBSERVAÇÕES ADICIONAIS</t>
  </si>
  <si>
    <t>VL. TOTAL ESTIMADO</t>
  </si>
  <si>
    <t>VL. UNT. ESTIMADO 2ºG</t>
  </si>
  <si>
    <t>VL. UNT. ESTIMADO 1ºG</t>
  </si>
  <si>
    <t>QTD. TOTAL</t>
  </si>
  <si>
    <t>QTD. ESTIMADA 2ºG</t>
  </si>
  <si>
    <t>QTD. ESTIMADA 1ºG</t>
  </si>
  <si>
    <t>UND. REQUISITANTE</t>
  </si>
  <si>
    <t>NR. ORDEM</t>
  </si>
  <si>
    <t>Teresina - PI - www.tjpi.jus.br</t>
  </si>
  <si>
    <t>Pça Des. Edgard Nogueira s/n - Bairro Cabral - Centro Cívico - CEP 64000-830</t>
  </si>
  <si>
    <t>COORDENAÇÃO DE LICITAÇÕES E CONTRATOS DA CGJ/PI - CLCCOR</t>
  </si>
  <si>
    <t>CORREGEDORIA GERAL DA JUSTIÇA DO PIAUÍ - CGJ/PI</t>
  </si>
  <si>
    <t>PODER JUDICIÁRIO DO ESTADO DO PIAUÍ</t>
  </si>
  <si>
    <t>VALOR TOTAL - PRORROGAÇÕES CONTRATUAIS CGJ/PI (PAC/2023)</t>
  </si>
  <si>
    <t>Contrato da CGJ/PI Nº 15/2022 (3708488). Valor informado conforme Nota de Empenho 2023NE00014  (4201407) e a projeção do valor estimado a ser despendido até o final do exercício de 2023.</t>
  </si>
  <si>
    <t>Contratação de empresa especializada para prestação de Serviços de Telefonia Móvel Pessoal (SMP) e Serviços de Dados, sem fornecimento de smartphones 4G ou tecnologia superior ao 4G, em regime de comodato, para cada acesso habilitado, do tipo PÓS-PAGO, envolvendo apenas a aquisição dos chips com Pacote de Serviços (Assinatura mensal de linha de voz, com ligações locais (VC1) e LDN (VC2 e VC3) ilimitadas, envio de SMS's ilimitados, roaming nacional ilimitado e franquia mínima de dados de 10 GB</t>
  </si>
  <si>
    <t>Serviços de Telefonia Móvel Pessoal (SMP) e Serviços de Dados, sem fornecimento de smartphones 4G ou tecnologia superior ao 4G, em regime de comodato, para cada acesso habilitado, do tipo PÓS-PAGO, envolvendo apenas a aquisição dos chips com Pacote de Serviços (Assinatura mensal de linha de voz, com ligações locais (VC1) e LDN (VC2 e VC3) ilimitadas, envio de SMS's ilimitados, roaming nacional ilimitado e franquia mínima de dados de 10 GB.</t>
  </si>
  <si>
    <t>Contrato Nº 35/2022 (3192356) com Segundo Termo Aditivo de prorrogação de vigência em abril/2023 (4132596). Valor informado considerando a Nota de Empenho Nº 1485/2023 (4160265) e a projeção do valor estimado a ser despendido até o final do exercício de 2023.</t>
  </si>
  <si>
    <t>Serviço de intermediação para realização de manutenção corretiva e preventiva,
fornecimento de peças, revisão, limpeza, lavagem e lubrificação</t>
  </si>
  <si>
    <t>Serviços de intermediação, com uso de sistema eletrônico e por intermédio de convênios, para realização de manutenção corretiva e preventiva, fornecimento de peças, serviços de revisão de rotina e prestação de serviços de limpeza interna e de lavagem externa, serviços de lubrificação, para os veículos oficiais de serviço, institucionais e de representação, pertencentes à Corregedoria.</t>
  </si>
  <si>
    <t>SECCOR / TRANSPCGJ</t>
  </si>
  <si>
    <t>145,25 L</t>
  </si>
  <si>
    <t>64101,11 L</t>
  </si>
  <si>
    <t>12527,35 L</t>
  </si>
  <si>
    <t>Gasolina / Gasolina aditivada.</t>
  </si>
  <si>
    <t>Serviços de intermediação, com uso de sistema eletrônico e por meio de convênios, para fornecimento de combustíveis (Gasolina, Gasolina Aditivada, Álcool, Diesel, Diesel S-10) para os veículos oficiais de serviço, institucionais e de representação, pertencentes à Corregedoria.</t>
  </si>
  <si>
    <t>Contrato Nº 54/2019 (1007343) com Sétimo Termo Aditivo de prorrogação de vigência em abril/2023 (4195880). Valor informado conforme Nota de Empenho Nº 1761/2023 (4207638).</t>
  </si>
  <si>
    <t>Contrato a aquisição de seguro total para a frota oficial de veículos da Corregedoria</t>
  </si>
  <si>
    <t>Aquisição de Seguro Total para a frota oficial de veículos da Corregedoria.</t>
  </si>
  <si>
    <t>Contrato Nº 15/2022 (3102584) com Primeiro Termo Aditivio de prorrogação de vigência em março/2023 (4000936). Valor informado considerando o montante atestado desde janeiro/2023, conforme Nota de Empenho 2023NE00012 (4064864), e a projeção do valor estimado a ser despendido até o final do exercício de 2023.</t>
  </si>
  <si>
    <t>Prestação de serviços de publicação de Avisos de Licitações e outros afins, tamanho aproximado do anúncio: 02 colunas x 10 cm (20 cm/col), de interesse da Corregedoria</t>
  </si>
  <si>
    <t>Serviços de Publicação de Avisos de Licitações e outros afins.</t>
  </si>
  <si>
    <t>Motoboy</t>
  </si>
  <si>
    <t>Valor informado conforme repactuação para CCT/2023 em andamento nos autos do Processo SEI nº 23.0.000061507-2 referente ao Contrato da CGJ/PI Nº 10/2022 (3662068).</t>
  </si>
  <si>
    <t>Motorista Categoria B</t>
  </si>
  <si>
    <t>Serviços continuados de condução de veículos pertencentes à Corregedoria (Motoboy e Motorista de Veículos Categoria D).</t>
  </si>
  <si>
    <t>Assinatura completa mensal relativamente à liberação da ferramenta web disponibilizada para a realização dos cálculos judiciais para cada usuário indicado pela Contratante</t>
  </si>
  <si>
    <t>Contrato da CGJ/PI Nº 4/2022 (3496044)  com Primeiro Termo Aditivo de prorrogação de vigência em agosto/2023 (4524463) e Segundo Termo Aditivo de acréscimo quantitativo (4560067). Valores informados considerando o montante atestado desde janeiro/2023 a julho/2023 e projeção do valor estimado a ser despendido até o final do exercício de 2023, conforme Nota de Empenho Nº 3840/2023 (4530767) e Nota de Empenho Nº 3987/2023 (4573502).</t>
  </si>
  <si>
    <t>Valor fixo mensal relativamente à infraestrutura e ferramenta web disponibilizada para a realização dos cálculos judiciais</t>
  </si>
  <si>
    <t>Serviço de apoio técnico com a disponibilização de sistema de cálculos judiciais para uso de servidores atuantes na Contadoria Judicial da Corregedoria, na modalidade de assinatura por usuário, com atualização de funcionalidades para atendimento às possíveis mudanças na legislação durante a vigência contratual, compreendendo ainda a disponibilização do módulo de cálculos judiciais para usuários externos (advogados e outros).</t>
  </si>
  <si>
    <t>VL. TOTAL ESTIMADO ANUAL</t>
  </si>
  <si>
    <t>VL. TOTAL ESTIMADO MENSAL</t>
  </si>
  <si>
    <r>
      <t xml:space="preserve">PODER JUDICIÁRIO DO ESTADO DO PIAUÍ
</t>
    </r>
    <r>
      <rPr>
        <b/>
        <sz val="12"/>
        <color indexed="8"/>
        <rFont val="Arial"/>
        <family val="0"/>
      </rPr>
      <t>TRIBUNAL DE JUSTIÇA DO ESTADO DO PIAUÍ
Avenida Padre Humberto Pietrogrande, Nº 3509 - Bairro São Raimundo -  CEP 64075-065
Teresina - PI - www.tjpi.jus.br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</si>
</sst>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quot;\ * #,##0.00_-;\-&quot;R$&quot;\ * #,##0.00_-;_-&quot;R$&quot;\ * &quot;-&quot;??_-;_-@_-"/>
    <numFmt numFmtId="165" formatCode="[$R$ -416]#,##0.00"/>
    <numFmt numFmtId="166" formatCode="d/m/yyyy"/>
    <numFmt numFmtId="167" formatCode="dd/mm/yy"/>
    <numFmt numFmtId="168" formatCode="d/m/yy"/>
  </numFmts>
  <fonts count="63">
    <font>
      <sz val="10"/>
      <color indexed="8"/>
      <name val="Arial"/>
      <family val="0"/>
    </font>
    <font>
      <sz val="11"/>
      <color indexed="8"/>
      <name val="Calibri"/>
      <family val="2"/>
    </font>
    <font>
      <b/>
      <sz val="8"/>
      <color indexed="8"/>
      <name val="Times New Roman"/>
      <family val="0"/>
    </font>
    <font>
      <b/>
      <sz val="8"/>
      <color indexed="8"/>
      <name val="Arial"/>
      <family val="0"/>
    </font>
    <font>
      <b/>
      <sz val="14"/>
      <color indexed="8"/>
      <name val="Arial"/>
      <family val="0"/>
    </font>
    <font>
      <b/>
      <sz val="12"/>
      <color indexed="8"/>
      <name val="Arial"/>
      <family val="0"/>
    </font>
    <font>
      <sz val="8"/>
      <color indexed="8"/>
      <name val="Arial"/>
      <family val="0"/>
    </font>
    <font>
      <sz val="8"/>
      <color indexed="8"/>
      <name val="Times New Roman"/>
      <family val="0"/>
    </font>
    <font>
      <sz val="10"/>
      <color indexed="8"/>
      <name val="Times New Roman"/>
      <family val="0"/>
    </font>
    <font>
      <sz val="8"/>
      <color indexed="8"/>
      <name val="Calibri"/>
      <family val="0"/>
    </font>
    <font>
      <sz val="11"/>
      <color indexed="8"/>
      <name val="&quot;Times New Roman&quot;"/>
      <family val="0"/>
    </font>
    <font>
      <sz val="11"/>
      <color indexed="8"/>
      <name val="Arial"/>
      <family val="0"/>
    </font>
    <font>
      <sz val="8"/>
      <color indexed="60"/>
      <name val="Arial"/>
      <family val="0"/>
    </font>
    <font>
      <b/>
      <sz val="11"/>
      <color indexed="8"/>
      <name val="Arial"/>
      <family val="0"/>
    </font>
    <font>
      <sz val="12"/>
      <color indexed="8"/>
      <name val="Arial"/>
      <family val="0"/>
    </font>
    <font>
      <sz val="11"/>
      <color indexed="8"/>
      <name val="Calibri Light"/>
      <family val="2"/>
    </font>
    <font>
      <b/>
      <sz val="16"/>
      <color indexed="8"/>
      <name val="Calibri Light"/>
      <family val="2"/>
    </font>
    <font>
      <b/>
      <sz val="11"/>
      <color indexed="8"/>
      <name val="Calibri Light"/>
      <family val="2"/>
    </font>
    <font>
      <i/>
      <sz val="11"/>
      <color indexed="55"/>
      <name val="Calibri Light"/>
      <family val="2"/>
    </font>
    <font>
      <sz val="11"/>
      <name val="Calibri Light"/>
      <family val="2"/>
    </font>
    <font>
      <i/>
      <sz val="11"/>
      <color indexed="22"/>
      <name val="Calibri Light"/>
      <family val="2"/>
    </font>
    <font>
      <b/>
      <sz val="11"/>
      <color indexed="10"/>
      <name val="Calibri Light"/>
      <family val="2"/>
    </font>
    <font>
      <sz val="8"/>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alibri Light"/>
      <family val="2"/>
    </font>
    <font>
      <b/>
      <sz val="11"/>
      <color theme="1"/>
      <name val="Calibri Light"/>
      <family val="2"/>
    </font>
    <font>
      <i/>
      <sz val="11"/>
      <color theme="0" tint="-0.3499799966812134"/>
      <name val="Calibri Light"/>
      <family val="2"/>
    </font>
    <font>
      <i/>
      <sz val="11"/>
      <color theme="2" tint="-0.24997000396251678"/>
      <name val="Calibri Light"/>
      <family val="2"/>
    </font>
    <font>
      <b/>
      <sz val="11"/>
      <color rgb="FFFF0000"/>
      <name val="Calibri Light"/>
      <family val="2"/>
    </font>
    <font>
      <b/>
      <sz val="16"/>
      <color theme="1"/>
      <name val="Calibri Light"/>
      <family val="2"/>
    </font>
    <font>
      <sz val="8"/>
      <color theme="1"/>
      <name val="Calibri Light"/>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
      <patternFill patternType="solid">
        <fgColor indexed="23"/>
        <bgColor indexed="64"/>
      </patternFill>
    </fill>
    <fill>
      <patternFill patternType="solid">
        <fgColor indexed="42"/>
        <bgColor indexed="64"/>
      </patternFill>
    </fill>
    <fill>
      <patternFill patternType="solid">
        <fgColor rgb="FFE5FFF1"/>
        <bgColor indexed="64"/>
      </patternFill>
    </fill>
    <fill>
      <patternFill patternType="solid">
        <fgColor rgb="FFFFF8E5"/>
        <bgColor indexed="64"/>
      </patternFill>
    </fill>
    <fill>
      <patternFill patternType="solid">
        <fgColor theme="0" tint="-0.24997000396251678"/>
        <bgColor indexed="64"/>
      </patternFill>
    </fill>
    <fill>
      <gradientFill degree="90">
        <stop position="0">
          <color theme="0"/>
        </stop>
        <stop position="1">
          <color rgb="FFD3FDFA"/>
        </stop>
      </gradientFill>
    </fill>
    <fill>
      <gradientFill degree="90">
        <stop position="0">
          <color theme="0"/>
        </stop>
        <stop position="1">
          <color rgb="FFD3FDFA"/>
        </stop>
      </gradientFill>
    </fill>
    <fill>
      <gradientFill degree="90">
        <stop position="0">
          <color theme="0"/>
        </stop>
        <stop position="1">
          <color rgb="FFD3FDFA"/>
        </stop>
      </gradientFill>
    </fill>
    <fill>
      <gradientFill degree="90">
        <stop position="0">
          <color theme="0"/>
        </stop>
        <stop position="1">
          <color rgb="FFCDFFE5"/>
        </stop>
      </gradientFill>
    </fill>
    <fill>
      <gradientFill degree="90">
        <stop position="0">
          <color theme="0"/>
        </stop>
        <stop position="1">
          <color rgb="FFCDFFE5"/>
        </stop>
      </gradientFill>
    </fill>
    <fill>
      <patternFill patternType="solid">
        <fgColor theme="0" tint="-0.1499900072813034"/>
        <bgColor indexed="64"/>
      </patternFill>
    </fill>
    <fill>
      <gradientFill degree="90">
        <stop position="0">
          <color theme="0"/>
        </stop>
        <stop position="1">
          <color rgb="FFCDFFE5"/>
        </stop>
      </gradientFill>
    </fill>
    <fill>
      <gradientFill degree="90">
        <stop position="0">
          <color theme="0"/>
        </stop>
        <stop position="1">
          <color rgb="FFCDFFE5"/>
        </stop>
      </gradientFill>
    </fill>
    <fill>
      <gradientFill degree="90">
        <stop position="0">
          <color theme="0"/>
        </stop>
        <stop position="1">
          <color rgb="FFFFC5C5"/>
        </stop>
      </gradientFill>
    </fill>
    <fill>
      <gradientFill degree="90">
        <stop position="0">
          <color theme="0"/>
        </stop>
        <stop position="1">
          <color rgb="FFFFC5C5"/>
        </stop>
      </gradient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8"/>
      </top>
      <bottom style="thin">
        <color indexed="8"/>
      </bottom>
    </border>
    <border>
      <left/>
      <right/>
      <top style="thin">
        <color indexed="8"/>
      </top>
      <bottom style="medium">
        <color indexed="8"/>
      </bottom>
    </border>
    <border>
      <left/>
      <right/>
      <top style="medium">
        <color indexed="8"/>
      </top>
      <bottom style="medium">
        <color indexed="8"/>
      </bottom>
    </border>
    <border>
      <left/>
      <right/>
      <top/>
      <bottom style="medium">
        <color indexed="8"/>
      </bottom>
    </border>
    <border>
      <left style="thin">
        <color indexed="8"/>
      </left>
      <right style="thin">
        <color indexed="8"/>
      </right>
      <top style="medium">
        <color indexed="8"/>
      </top>
      <bottom style="medium">
        <color indexed="8"/>
      </bottom>
    </border>
    <border>
      <left/>
      <right/>
      <top style="medium">
        <color indexed="8"/>
      </top>
      <bottom/>
    </border>
    <border>
      <left style="thin">
        <color indexed="8"/>
      </left>
      <right style="thin">
        <color indexed="8"/>
      </right>
      <top style="thin">
        <color indexed="8"/>
      </top>
      <bottom style="thin">
        <color indexed="8"/>
      </bottom>
    </border>
    <border>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ck"/>
      <right style="thick"/>
      <top style="thick"/>
      <bottom style="thick"/>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right style="thin">
        <color theme="0" tint="-0.1499900072813034"/>
      </right>
      <top style="thin">
        <color theme="0" tint="-0.1499900072813034"/>
      </top>
      <bottom style="thin">
        <color theme="0" tint="-0.1499900072813034"/>
      </bottom>
    </border>
    <border>
      <left/>
      <right style="thin">
        <color indexed="8"/>
      </right>
      <top style="medium">
        <color indexed="8"/>
      </top>
      <bottom style="medium">
        <color indexed="8"/>
      </bottom>
    </border>
    <border>
      <left style="thin">
        <color theme="0" tint="-0.24997000396251678"/>
      </left>
      <right/>
      <top/>
      <bottom style="thick"/>
    </border>
    <border>
      <left/>
      <right/>
      <top/>
      <bottom style="thick"/>
    </border>
    <border>
      <left/>
      <right style="thin">
        <color theme="0" tint="-0.24997000396251678"/>
      </right>
      <top/>
      <bottom style="thick"/>
    </border>
    <border>
      <left style="thick"/>
      <right/>
      <top style="thick"/>
      <bottom style="thick"/>
    </border>
    <border>
      <left/>
      <right/>
      <top style="thick"/>
      <bottom style="thick"/>
    </border>
    <border>
      <left/>
      <right style="thick"/>
      <top style="thick"/>
      <bottom style="thick"/>
    </border>
    <border>
      <left style="thin">
        <color theme="0" tint="-0.24997000396251678"/>
      </left>
      <right style="thin">
        <color theme="0" tint="-0.24997000396251678"/>
      </right>
      <top/>
      <bottom/>
    </border>
    <border>
      <left style="thick"/>
      <right style="thin">
        <color theme="0" tint="-0.24997000396251678"/>
      </right>
      <top style="thick"/>
      <bottom style="thin">
        <color theme="0" tint="-0.24997000396251678"/>
      </bottom>
    </border>
    <border>
      <left style="thin">
        <color theme="0" tint="-0.24997000396251678"/>
      </left>
      <right style="thick"/>
      <top style="thick"/>
      <bottom style="thin">
        <color theme="0" tint="-0.24997000396251678"/>
      </bottom>
    </border>
    <border>
      <left style="thick"/>
      <right style="thin">
        <color theme="0" tint="-0.24997000396251678"/>
      </right>
      <top style="thin">
        <color theme="0" tint="-0.24997000396251678"/>
      </top>
      <bottom style="thin">
        <color theme="0" tint="-0.24997000396251678"/>
      </bottom>
    </border>
    <border>
      <left style="thin">
        <color theme="0" tint="-0.24997000396251678"/>
      </left>
      <right style="thick"/>
      <top style="thin">
        <color theme="0" tint="-0.24997000396251678"/>
      </top>
      <bottom style="thin">
        <color theme="0" tint="-0.24997000396251678"/>
      </bottom>
    </border>
    <border>
      <left style="thick"/>
      <right style="thin">
        <color theme="0" tint="-0.24997000396251678"/>
      </right>
      <top style="thin">
        <color theme="0" tint="-0.24997000396251678"/>
      </top>
      <bottom style="thick"/>
    </border>
    <border>
      <left style="thin">
        <color theme="0" tint="-0.24997000396251678"/>
      </left>
      <right style="thick"/>
      <top style="thin">
        <color theme="0" tint="-0.24997000396251678"/>
      </top>
      <bottom style="thick"/>
    </border>
    <border>
      <left/>
      <right style="thin">
        <color theme="0" tint="-0.24997000396251678"/>
      </right>
      <top/>
      <bottom style="thin">
        <color theme="0" tint="-0.24997000396251678"/>
      </bottom>
    </border>
    <border>
      <left style="thin">
        <color theme="0" tint="-0.24997000396251678"/>
      </left>
      <right style="thick"/>
      <top/>
      <bottom style="thin">
        <color theme="0" tint="-0.24997000396251678"/>
      </bottom>
    </border>
    <border>
      <left/>
      <right style="thin">
        <color theme="0" tint="-0.24997000396251678"/>
      </right>
      <top style="thin">
        <color theme="0" tint="-0.24997000396251678"/>
      </top>
      <bottom style="thick"/>
    </border>
    <border>
      <left style="thin">
        <color theme="0" tint="-0.24997000396251678"/>
      </left>
      <right style="thin">
        <color theme="0" tint="-0.24997000396251678"/>
      </right>
      <top style="thin">
        <color theme="0" tint="-0.24997000396251678"/>
      </top>
      <bottom style="thick"/>
    </border>
    <border>
      <left style="thin">
        <color theme="0" tint="-0.24997000396251678"/>
      </left>
      <right/>
      <top style="thin">
        <color theme="0" tint="-0.24997000396251678"/>
      </top>
      <bottom style="thin">
        <color theme="0" tint="-0.24997000396251678"/>
      </bottom>
    </border>
    <border>
      <left style="thin">
        <color indexed="8"/>
      </left>
      <right style="thin">
        <color indexed="8"/>
      </right>
      <top/>
      <bottom style="thin">
        <color indexed="8"/>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border>
    <border>
      <left/>
      <right/>
      <top style="thin">
        <color theme="0" tint="-0.1499900072813034"/>
      </top>
      <bottom/>
    </border>
    <border>
      <left style="thin">
        <color theme="1"/>
      </left>
      <right style="thin">
        <color theme="1"/>
      </right>
      <top style="medium">
        <color theme="1"/>
      </top>
      <bottom style="medium">
        <color theme="1"/>
      </bottom>
    </border>
    <border>
      <left style="thin">
        <color theme="1"/>
      </left>
      <right style="medium">
        <color theme="1"/>
      </right>
      <top style="medium">
        <color theme="1"/>
      </top>
      <bottom style="medium">
        <color theme="1"/>
      </bottom>
    </border>
    <border>
      <left style="medium">
        <color theme="1"/>
      </left>
      <right style="thin">
        <color theme="1"/>
      </right>
      <top style="medium">
        <color theme="1"/>
      </top>
      <bottom style="medium">
        <color theme="1"/>
      </bottom>
    </border>
    <border>
      <left style="thick"/>
      <right style="thin">
        <color theme="0" tint="-0.1499900072813034"/>
      </right>
      <top style="thick"/>
      <bottom style="thin">
        <color theme="0" tint="-0.1499900072813034"/>
      </bottom>
    </border>
    <border>
      <left style="thin">
        <color theme="0" tint="-0.1499900072813034"/>
      </left>
      <right style="thick"/>
      <top style="thick"/>
      <bottom style="thin">
        <color theme="0" tint="-0.1499900072813034"/>
      </bottom>
    </border>
    <border>
      <left style="thick"/>
      <right style="thin">
        <color theme="0" tint="-0.1499900072813034"/>
      </right>
      <top style="thin">
        <color theme="0" tint="-0.1499900072813034"/>
      </top>
      <bottom style="thin">
        <color theme="0" tint="-0.1499900072813034"/>
      </bottom>
    </border>
    <border>
      <left style="thin">
        <color theme="0" tint="-0.1499900072813034"/>
      </left>
      <right style="thick"/>
      <top style="thin">
        <color theme="0" tint="-0.1499900072813034"/>
      </top>
      <bottom style="thin">
        <color theme="0" tint="-0.1499900072813034"/>
      </bottom>
    </border>
    <border>
      <left style="thick"/>
      <right style="thin">
        <color theme="0" tint="-0.1499900072813034"/>
      </right>
      <top style="thin">
        <color theme="0" tint="-0.1499900072813034"/>
      </top>
      <bottom style="thick"/>
    </border>
    <border>
      <left style="thin">
        <color theme="0" tint="-0.1499900072813034"/>
      </left>
      <right style="thick"/>
      <top style="thin">
        <color theme="0" tint="-0.1499900072813034"/>
      </top>
      <bottom style="thick"/>
    </border>
    <border>
      <left/>
      <right style="thin">
        <color theme="0" tint="-0.1499900072813034"/>
      </right>
      <top/>
      <bottom style="thin">
        <color theme="0" tint="-0.1499900072813034"/>
      </bottom>
    </border>
    <border>
      <left style="thin">
        <color theme="0" tint="-0.1499900072813034"/>
      </left>
      <right style="thick"/>
      <top/>
      <bottom style="thin">
        <color theme="0" tint="-0.1499900072813034"/>
      </bottom>
    </border>
    <border>
      <left/>
      <right style="thin">
        <color theme="0" tint="-0.1499900072813034"/>
      </right>
      <top style="thin">
        <color theme="0" tint="-0.1499900072813034"/>
      </top>
      <bottom style="thick"/>
    </border>
    <border>
      <left style="thin">
        <color theme="0" tint="-0.1499900072813034"/>
      </left>
      <right style="thin">
        <color theme="0" tint="-0.1499900072813034"/>
      </right>
      <top style="thin">
        <color theme="0" tint="-0.1499900072813034"/>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164" fontId="39" fillId="0" borderId="0" applyFont="0" applyFill="0" applyBorder="0" applyAlignment="0" applyProtection="0"/>
    <xf numFmtId="0" fontId="51" fillId="31" borderId="0" applyNumberFormat="0" applyBorder="0" applyAlignment="0" applyProtection="0"/>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8">
    <xf numFmtId="0" fontId="0" fillId="0" borderId="0" xfId="0" applyAlignment="1">
      <alignment/>
    </xf>
    <xf numFmtId="0" fontId="2" fillId="33" borderId="0" xfId="0" applyFont="1" applyFill="1" applyAlignment="1">
      <alignment horizontal="center" vertical="center" wrapText="1"/>
    </xf>
    <xf numFmtId="0" fontId="3" fillId="33" borderId="0" xfId="0" applyFont="1" applyFill="1" applyAlignment="1">
      <alignment vertical="center" wrapText="1"/>
    </xf>
    <xf numFmtId="0" fontId="3" fillId="33" borderId="0" xfId="0" applyFont="1" applyFill="1" applyAlignment="1">
      <alignment horizontal="center" vertical="top" wrapText="1"/>
    </xf>
    <xf numFmtId="0" fontId="2" fillId="33" borderId="0" xfId="0" applyFont="1" applyFill="1" applyAlignment="1">
      <alignment horizontal="center" vertical="top"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0" fontId="6"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165" fontId="0" fillId="34" borderId="12" xfId="0" applyNumberFormat="1" applyFill="1" applyBorder="1" applyAlignment="1">
      <alignment horizontal="center" vertical="center" wrapText="1"/>
    </xf>
    <xf numFmtId="165" fontId="8" fillId="34" borderId="12" xfId="0" applyNumberFormat="1" applyFont="1" applyFill="1" applyBorder="1" applyAlignment="1">
      <alignment horizontal="center" vertical="center" wrapText="1"/>
    </xf>
    <xf numFmtId="0" fontId="7"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165" fontId="0" fillId="35" borderId="12" xfId="0" applyNumberFormat="1" applyFill="1" applyBorder="1" applyAlignment="1">
      <alignment horizontal="center" vertical="center" wrapText="1"/>
    </xf>
    <xf numFmtId="165" fontId="8" fillId="35" borderId="12" xfId="0" applyNumberFormat="1" applyFont="1" applyFill="1" applyBorder="1" applyAlignment="1">
      <alignment horizontal="center" vertical="center"/>
    </xf>
    <xf numFmtId="165" fontId="8" fillId="34" borderId="12" xfId="0" applyNumberFormat="1" applyFont="1" applyFill="1" applyBorder="1" applyAlignment="1">
      <alignment horizontal="center" vertical="center"/>
    </xf>
    <xf numFmtId="165" fontId="6" fillId="35" borderId="12" xfId="0" applyNumberFormat="1" applyFont="1" applyFill="1" applyBorder="1" applyAlignment="1">
      <alignment horizontal="center" vertical="center" wrapText="1"/>
    </xf>
    <xf numFmtId="165" fontId="0" fillId="34" borderId="12" xfId="0" applyNumberFormat="1" applyFill="1" applyBorder="1" applyAlignment="1">
      <alignment horizontal="center" vertical="center"/>
    </xf>
    <xf numFmtId="165" fontId="6" fillId="34" borderId="12" xfId="0" applyNumberFormat="1" applyFont="1" applyFill="1" applyBorder="1" applyAlignment="1">
      <alignment horizontal="center" vertical="center" wrapText="1"/>
    </xf>
    <xf numFmtId="165" fontId="8" fillId="35" borderId="12" xfId="0" applyNumberFormat="1" applyFont="1" applyFill="1" applyBorder="1" applyAlignment="1">
      <alignment horizontal="center" vertical="center" wrapText="1"/>
    </xf>
    <xf numFmtId="167" fontId="7" fillId="35" borderId="12" xfId="0"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165" fontId="0" fillId="35" borderId="12" xfId="0" applyNumberFormat="1" applyFill="1" applyBorder="1" applyAlignment="1">
      <alignment horizontal="center" vertical="center"/>
    </xf>
    <xf numFmtId="167" fontId="7" fillId="34" borderId="12" xfId="0" applyNumberFormat="1" applyFont="1" applyFill="1" applyBorder="1" applyAlignment="1">
      <alignment horizontal="center" vertical="center" wrapText="1"/>
    </xf>
    <xf numFmtId="0" fontId="6" fillId="34" borderId="12" xfId="0" applyFont="1" applyFill="1" applyBorder="1" applyAlignment="1">
      <alignment vertical="center" wrapText="1"/>
    </xf>
    <xf numFmtId="0" fontId="10" fillId="34" borderId="12" xfId="0" applyFont="1" applyFill="1" applyBorder="1" applyAlignment="1">
      <alignment horizontal="left" wrapText="1"/>
    </xf>
    <xf numFmtId="0" fontId="11" fillId="34" borderId="12" xfId="0" applyFont="1" applyFill="1" applyBorder="1" applyAlignment="1">
      <alignment vertical="center" wrapText="1"/>
    </xf>
    <xf numFmtId="0" fontId="6" fillId="35" borderId="12" xfId="0" applyFont="1" applyFill="1" applyBorder="1" applyAlignment="1">
      <alignment vertical="center" wrapText="1"/>
    </xf>
    <xf numFmtId="0" fontId="10" fillId="35" borderId="12" xfId="0" applyFont="1" applyFill="1" applyBorder="1" applyAlignment="1">
      <alignment horizontal="left" wrapText="1"/>
    </xf>
    <xf numFmtId="0" fontId="11" fillId="35" borderId="12" xfId="0" applyFont="1" applyFill="1" applyBorder="1" applyAlignment="1">
      <alignment vertical="center" wrapText="1"/>
    </xf>
    <xf numFmtId="0" fontId="12" fillId="34" borderId="12" xfId="0" applyFont="1" applyFill="1" applyBorder="1" applyAlignment="1">
      <alignment horizontal="center" vertical="center"/>
    </xf>
    <xf numFmtId="165" fontId="6" fillId="34" borderId="12" xfId="0" applyNumberFormat="1" applyFont="1" applyFill="1" applyBorder="1" applyAlignment="1">
      <alignment vertical="center" wrapText="1"/>
    </xf>
    <xf numFmtId="0" fontId="6" fillId="36"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65" fontId="3" fillId="34" borderId="14" xfId="0" applyNumberFormat="1" applyFont="1" applyFill="1" applyBorder="1" applyAlignment="1">
      <alignment horizontal="center" vertical="center" wrapText="1"/>
    </xf>
    <xf numFmtId="165" fontId="2" fillId="34" borderId="14" xfId="0" applyNumberFormat="1" applyFont="1" applyFill="1" applyBorder="1" applyAlignment="1">
      <alignment horizontal="center" vertical="center" wrapText="1"/>
    </xf>
    <xf numFmtId="0" fontId="6" fillId="37" borderId="12" xfId="0" applyFont="1" applyFill="1" applyBorder="1" applyAlignment="1">
      <alignment horizontal="center" vertical="center" wrapText="1"/>
    </xf>
    <xf numFmtId="0" fontId="3" fillId="37" borderId="12" xfId="0" applyFont="1" applyFill="1" applyBorder="1" applyAlignment="1">
      <alignment horizontal="center" vertical="center" wrapText="1"/>
    </xf>
    <xf numFmtId="165" fontId="7" fillId="37" borderId="12" xfId="0" applyNumberFormat="1" applyFont="1" applyFill="1" applyBorder="1" applyAlignment="1">
      <alignment horizontal="center" vertical="center" wrapText="1"/>
    </xf>
    <xf numFmtId="165" fontId="6" fillId="37" borderId="12" xfId="0" applyNumberFormat="1" applyFont="1" applyFill="1" applyBorder="1" applyAlignment="1">
      <alignment horizontal="center" vertical="center" wrapText="1"/>
    </xf>
    <xf numFmtId="0" fontId="7" fillId="37"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165" fontId="7" fillId="34" borderId="12" xfId="0" applyNumberFormat="1"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1" fillId="34" borderId="15" xfId="0" applyFont="1" applyFill="1" applyBorder="1" applyAlignment="1">
      <alignment vertical="center" wrapText="1"/>
    </xf>
    <xf numFmtId="0" fontId="13" fillId="34" borderId="15" xfId="0" applyFont="1" applyFill="1" applyBorder="1" applyAlignment="1">
      <alignment vertical="center" wrapText="1"/>
    </xf>
    <xf numFmtId="165" fontId="11" fillId="34" borderId="15" xfId="0" applyNumberFormat="1" applyFont="1" applyFill="1" applyBorder="1" applyAlignment="1">
      <alignment vertical="center" wrapText="1"/>
    </xf>
    <xf numFmtId="0" fontId="5" fillId="38" borderId="0" xfId="0" applyFont="1" applyFill="1" applyAlignment="1">
      <alignment horizontal="center" vertical="top" wrapText="1"/>
    </xf>
    <xf numFmtId="0" fontId="5" fillId="38" borderId="16" xfId="0" applyFont="1" applyFill="1" applyBorder="1" applyAlignment="1">
      <alignment horizontal="center" vertical="top" wrapText="1"/>
    </xf>
    <xf numFmtId="0" fontId="14" fillId="34" borderId="16" xfId="0" applyFont="1" applyFill="1" applyBorder="1" applyAlignment="1">
      <alignment horizontal="center" vertical="top" wrapText="1"/>
    </xf>
    <xf numFmtId="167" fontId="14" fillId="34" borderId="16" xfId="0" applyNumberFormat="1" applyFont="1" applyFill="1" applyBorder="1" applyAlignment="1">
      <alignment horizontal="center" vertical="top" wrapText="1"/>
    </xf>
    <xf numFmtId="0" fontId="14" fillId="39" borderId="16" xfId="0" applyFont="1" applyFill="1" applyBorder="1" applyAlignment="1">
      <alignment horizontal="center" vertical="top" wrapText="1"/>
    </xf>
    <xf numFmtId="167" fontId="14" fillId="39" borderId="16" xfId="0" applyNumberFormat="1" applyFont="1" applyFill="1" applyBorder="1" applyAlignment="1">
      <alignment horizontal="center" vertical="top" wrapText="1"/>
    </xf>
    <xf numFmtId="0" fontId="6" fillId="34" borderId="16" xfId="0" applyFont="1" applyFill="1" applyBorder="1" applyAlignment="1">
      <alignment horizontal="center" vertical="top" wrapText="1"/>
    </xf>
    <xf numFmtId="0" fontId="6" fillId="39" borderId="16" xfId="0" applyFont="1" applyFill="1" applyBorder="1" applyAlignment="1">
      <alignment horizontal="center" vertical="top" wrapText="1"/>
    </xf>
    <xf numFmtId="168" fontId="14" fillId="39" borderId="16" xfId="0" applyNumberFormat="1" applyFont="1" applyFill="1" applyBorder="1" applyAlignment="1">
      <alignment horizontal="center" vertical="top" wrapText="1"/>
    </xf>
    <xf numFmtId="168" fontId="14" fillId="34" borderId="16" xfId="0" applyNumberFormat="1" applyFont="1" applyFill="1" applyBorder="1" applyAlignment="1">
      <alignment horizontal="center" vertical="top" wrapText="1"/>
    </xf>
    <xf numFmtId="14" fontId="14" fillId="34" borderId="16" xfId="0" applyNumberFormat="1" applyFont="1" applyFill="1" applyBorder="1" applyAlignment="1">
      <alignment horizontal="center" vertical="top" wrapText="1"/>
    </xf>
    <xf numFmtId="14" fontId="14" fillId="39" borderId="16" xfId="0" applyNumberFormat="1" applyFont="1" applyFill="1" applyBorder="1" applyAlignment="1">
      <alignment horizontal="center" vertical="top" wrapText="1"/>
    </xf>
    <xf numFmtId="0" fontId="11" fillId="0" borderId="0" xfId="0" applyFont="1" applyAlignment="1">
      <alignment vertical="top" wrapText="1"/>
    </xf>
    <xf numFmtId="0" fontId="56" fillId="0" borderId="0" xfId="56" applyFont="1" applyAlignment="1">
      <alignment horizontal="left" vertical="center" wrapText="1"/>
      <protection/>
    </xf>
    <xf numFmtId="0" fontId="56" fillId="0" borderId="0" xfId="56" applyFont="1" applyAlignment="1">
      <alignment horizontal="center" vertical="center" wrapText="1"/>
      <protection/>
    </xf>
    <xf numFmtId="0" fontId="56" fillId="0" borderId="0" xfId="56" applyFont="1" applyAlignment="1">
      <alignment horizontal="left" wrapText="1"/>
      <protection/>
    </xf>
    <xf numFmtId="0" fontId="56" fillId="0" borderId="17" xfId="56" applyFont="1" applyBorder="1" applyAlignment="1">
      <alignment horizontal="left" vertical="center" wrapText="1"/>
      <protection/>
    </xf>
    <xf numFmtId="0" fontId="56" fillId="0" borderId="18" xfId="56" applyFont="1" applyBorder="1" applyAlignment="1">
      <alignment horizontal="left" vertical="center" wrapText="1"/>
      <protection/>
    </xf>
    <xf numFmtId="0" fontId="56" fillId="0" borderId="19" xfId="56" applyFont="1" applyBorder="1" applyAlignment="1">
      <alignment horizontal="left" vertical="center" wrapText="1"/>
      <protection/>
    </xf>
    <xf numFmtId="164" fontId="57" fillId="40" borderId="19" xfId="56" applyNumberFormat="1" applyFont="1" applyFill="1" applyBorder="1" applyAlignment="1">
      <alignment horizontal="left" vertical="center" wrapText="1"/>
      <protection/>
    </xf>
    <xf numFmtId="164" fontId="56" fillId="0" borderId="19" xfId="54" applyFont="1" applyBorder="1" applyAlignment="1">
      <alignment horizontal="center" vertical="center" wrapText="1"/>
    </xf>
    <xf numFmtId="0" fontId="56" fillId="0" borderId="19" xfId="56" applyFont="1" applyBorder="1" applyAlignment="1">
      <alignment horizontal="center" vertical="center" wrapText="1"/>
      <protection/>
    </xf>
    <xf numFmtId="0" fontId="57" fillId="41" borderId="19" xfId="56" applyFont="1" applyFill="1" applyBorder="1" applyAlignment="1">
      <alignment horizontal="left" vertical="center" wrapText="1"/>
      <protection/>
    </xf>
    <xf numFmtId="164" fontId="58" fillId="0" borderId="20" xfId="56" applyNumberFormat="1" applyFont="1" applyBorder="1" applyAlignment="1">
      <alignment horizontal="left" vertical="center" wrapText="1"/>
      <protection/>
    </xf>
    <xf numFmtId="0" fontId="56" fillId="0" borderId="20" xfId="56" applyFont="1" applyBorder="1" applyAlignment="1">
      <alignment horizontal="left" vertical="center" wrapText="1"/>
      <protection/>
    </xf>
    <xf numFmtId="164" fontId="57" fillId="40" borderId="20" xfId="54" applyFont="1" applyFill="1" applyBorder="1" applyAlignment="1">
      <alignment horizontal="left" vertical="center" wrapText="1"/>
    </xf>
    <xf numFmtId="164" fontId="19" fillId="0" borderId="20" xfId="54" applyFont="1" applyFill="1" applyBorder="1" applyAlignment="1">
      <alignment horizontal="center" vertical="center" wrapText="1"/>
    </xf>
    <xf numFmtId="0" fontId="19" fillId="0" borderId="20" xfId="56" applyFont="1" applyBorder="1" applyAlignment="1">
      <alignment horizontal="center" vertical="center" wrapText="1"/>
      <protection/>
    </xf>
    <xf numFmtId="0" fontId="19" fillId="0" borderId="20" xfId="56" applyFont="1" applyBorder="1" applyAlignment="1">
      <alignment horizontal="left" vertical="center" wrapText="1"/>
      <protection/>
    </xf>
    <xf numFmtId="0" fontId="57" fillId="41" borderId="20" xfId="56" applyFont="1" applyFill="1" applyBorder="1" applyAlignment="1">
      <alignment horizontal="left" vertical="center" wrapText="1"/>
      <protection/>
    </xf>
    <xf numFmtId="0" fontId="56" fillId="0" borderId="20" xfId="56" applyFont="1" applyBorder="1" applyAlignment="1">
      <alignment horizontal="center" vertical="center" wrapText="1"/>
      <protection/>
    </xf>
    <xf numFmtId="164" fontId="58" fillId="0" borderId="19" xfId="56" applyNumberFormat="1" applyFont="1" applyBorder="1" applyAlignment="1">
      <alignment horizontal="left" vertical="center" wrapText="1"/>
      <protection/>
    </xf>
    <xf numFmtId="164" fontId="19" fillId="0" borderId="19" xfId="54" applyFont="1" applyFill="1" applyBorder="1" applyAlignment="1">
      <alignment horizontal="center" vertical="center" wrapText="1"/>
    </xf>
    <xf numFmtId="0" fontId="19" fillId="0" borderId="19" xfId="56" applyFont="1" applyBorder="1" applyAlignment="1">
      <alignment horizontal="center" vertical="center" wrapText="1"/>
      <protection/>
    </xf>
    <xf numFmtId="0" fontId="19" fillId="0" borderId="19" xfId="56" applyFont="1" applyBorder="1" applyAlignment="1">
      <alignment horizontal="left" vertical="center" wrapText="1"/>
      <protection/>
    </xf>
    <xf numFmtId="0" fontId="56" fillId="0" borderId="18" xfId="56" applyFont="1" applyBorder="1" applyAlignment="1">
      <alignment horizontal="center" vertical="center" wrapText="1"/>
      <protection/>
    </xf>
    <xf numFmtId="164" fontId="59" fillId="0" borderId="19" xfId="56" applyNumberFormat="1" applyFont="1" applyBorder="1" applyAlignment="1">
      <alignment horizontal="left" vertical="center" wrapText="1"/>
      <protection/>
    </xf>
    <xf numFmtId="164" fontId="57" fillId="40" borderId="19" xfId="54" applyFont="1" applyFill="1" applyBorder="1" applyAlignment="1">
      <alignment horizontal="left" vertical="center" wrapText="1"/>
    </xf>
    <xf numFmtId="164" fontId="56" fillId="0" borderId="19" xfId="54" applyFont="1" applyFill="1" applyBorder="1" applyAlignment="1">
      <alignment horizontal="center" vertical="center" wrapText="1"/>
    </xf>
    <xf numFmtId="0" fontId="60" fillId="0" borderId="0" xfId="56" applyFont="1" applyAlignment="1">
      <alignment horizontal="left" vertical="center" wrapText="1"/>
      <protection/>
    </xf>
    <xf numFmtId="0" fontId="60" fillId="0" borderId="19" xfId="56" applyFont="1" applyBorder="1" applyAlignment="1">
      <alignment horizontal="left" vertical="center" wrapText="1"/>
      <protection/>
    </xf>
    <xf numFmtId="0" fontId="57" fillId="0" borderId="0" xfId="56" applyFont="1" applyAlignment="1">
      <alignment horizontal="center" vertical="center" wrapText="1"/>
      <protection/>
    </xf>
    <xf numFmtId="0" fontId="57" fillId="0" borderId="17" xfId="56" applyFont="1" applyBorder="1" applyAlignment="1">
      <alignment horizontal="center" vertical="center" wrapText="1"/>
      <protection/>
    </xf>
    <xf numFmtId="0" fontId="57" fillId="42" borderId="21" xfId="56" applyFont="1" applyFill="1" applyBorder="1" applyAlignment="1">
      <alignment horizontal="center" vertical="center" wrapText="1"/>
      <protection/>
    </xf>
    <xf numFmtId="164" fontId="59" fillId="0" borderId="22" xfId="56" applyNumberFormat="1" applyFont="1" applyBorder="1" applyAlignment="1">
      <alignment horizontal="left" vertical="center" wrapText="1"/>
      <protection/>
    </xf>
    <xf numFmtId="0" fontId="56" fillId="0" borderId="22" xfId="56" applyFont="1" applyBorder="1" applyAlignment="1">
      <alignment horizontal="left" vertical="center" wrapText="1"/>
      <protection/>
    </xf>
    <xf numFmtId="164" fontId="57" fillId="40" borderId="22" xfId="54" applyFont="1" applyFill="1" applyBorder="1" applyAlignment="1">
      <alignment horizontal="left" vertical="center" wrapText="1"/>
    </xf>
    <xf numFmtId="164" fontId="56" fillId="0" borderId="22" xfId="54" applyFont="1" applyFill="1" applyBorder="1" applyAlignment="1">
      <alignment horizontal="center" vertical="center" wrapText="1"/>
    </xf>
    <xf numFmtId="0" fontId="56" fillId="0" borderId="22" xfId="56" applyFont="1" applyBorder="1" applyAlignment="1">
      <alignment horizontal="center" vertical="center" wrapText="1"/>
      <protection/>
    </xf>
    <xf numFmtId="0" fontId="57" fillId="41" borderId="22" xfId="56" applyFont="1" applyFill="1" applyBorder="1" applyAlignment="1">
      <alignment vertical="center" wrapText="1"/>
      <protection/>
    </xf>
    <xf numFmtId="0" fontId="56" fillId="0" borderId="23" xfId="56" applyFont="1" applyBorder="1" applyAlignment="1">
      <alignment horizontal="left" vertical="center" wrapText="1"/>
      <protection/>
    </xf>
    <xf numFmtId="164" fontId="56" fillId="0" borderId="23" xfId="54" applyFont="1" applyFill="1" applyBorder="1" applyAlignment="1">
      <alignment horizontal="center" vertical="center" wrapText="1"/>
    </xf>
    <xf numFmtId="0" fontId="56" fillId="0" borderId="23" xfId="56" applyFont="1" applyBorder="1" applyAlignment="1">
      <alignment horizontal="center" vertical="center" wrapText="1"/>
      <protection/>
    </xf>
    <xf numFmtId="0" fontId="56" fillId="0" borderId="22" xfId="56" applyFont="1" applyBorder="1" applyAlignment="1">
      <alignment horizontal="center" vertical="center"/>
      <protection/>
    </xf>
    <xf numFmtId="164" fontId="56" fillId="0" borderId="22" xfId="54" applyFont="1" applyBorder="1" applyAlignment="1">
      <alignment horizontal="center" vertical="center" wrapText="1"/>
    </xf>
    <xf numFmtId="0" fontId="57" fillId="0" borderId="24" xfId="56" applyFont="1" applyBorder="1" applyAlignment="1">
      <alignment horizontal="center" vertical="center" wrapText="1"/>
      <protection/>
    </xf>
    <xf numFmtId="0" fontId="56" fillId="0" borderId="24" xfId="56" applyFont="1" applyBorder="1" applyAlignment="1">
      <alignment horizontal="left" vertical="center" wrapText="1"/>
      <protection/>
    </xf>
    <xf numFmtId="0" fontId="4" fillId="33" borderId="13"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6"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165" fontId="0" fillId="34" borderId="12" xfId="0" applyNumberFormat="1" applyFill="1" applyBorder="1" applyAlignment="1">
      <alignment horizontal="center" vertical="center" wrapText="1"/>
    </xf>
    <xf numFmtId="0" fontId="3" fillId="33" borderId="12" xfId="0" applyFont="1" applyFill="1" applyBorder="1" applyAlignment="1">
      <alignment vertical="center" wrapText="1"/>
    </xf>
    <xf numFmtId="0" fontId="2"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vertical="center" wrapText="1"/>
    </xf>
    <xf numFmtId="0" fontId="7" fillId="35" borderId="12" xfId="0" applyFont="1" applyFill="1" applyBorder="1" applyAlignment="1">
      <alignment horizontal="center" vertical="center" wrapText="1"/>
    </xf>
    <xf numFmtId="165" fontId="0" fillId="35" borderId="12" xfId="0" applyNumberFormat="1" applyFill="1" applyBorder="1" applyAlignment="1">
      <alignment horizontal="center" vertical="center" wrapText="1"/>
    </xf>
    <xf numFmtId="0" fontId="6" fillId="35" borderId="12" xfId="0" applyFont="1" applyFill="1" applyBorder="1" applyAlignment="1">
      <alignment horizontal="center" vertical="center" wrapText="1"/>
    </xf>
    <xf numFmtId="165" fontId="8" fillId="35" borderId="12" xfId="0" applyNumberFormat="1" applyFont="1" applyFill="1" applyBorder="1" applyAlignment="1">
      <alignment horizontal="center" vertical="center"/>
    </xf>
    <xf numFmtId="165" fontId="8" fillId="34" borderId="12" xfId="0" applyNumberFormat="1" applyFont="1" applyFill="1" applyBorder="1" applyAlignment="1">
      <alignment horizontal="center" vertical="center"/>
    </xf>
    <xf numFmtId="14" fontId="7" fillId="34" borderId="12"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165" fontId="6" fillId="35" borderId="12" xfId="0" applyNumberFormat="1" applyFont="1" applyFill="1" applyBorder="1" applyAlignment="1">
      <alignment horizontal="center" vertical="center" wrapText="1"/>
    </xf>
    <xf numFmtId="166" fontId="6" fillId="35" borderId="12" xfId="0" applyNumberFormat="1"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57" fillId="41" borderId="19" xfId="56" applyFont="1" applyFill="1" applyBorder="1" applyAlignment="1">
      <alignment horizontal="left" vertical="center" wrapText="1"/>
      <protection/>
    </xf>
    <xf numFmtId="164" fontId="56" fillId="0" borderId="19" xfId="54" applyFont="1" applyFill="1" applyBorder="1" applyAlignment="1">
      <alignment horizontal="center" vertical="center" wrapText="1"/>
    </xf>
    <xf numFmtId="164" fontId="56" fillId="0" borderId="18" xfId="54" applyFont="1" applyBorder="1" applyAlignment="1">
      <alignment horizontal="center" vertical="center" wrapText="1"/>
    </xf>
    <xf numFmtId="164" fontId="56" fillId="0" borderId="19" xfId="54" applyFont="1" applyBorder="1" applyAlignment="1">
      <alignment horizontal="center" vertical="center" wrapText="1"/>
    </xf>
    <xf numFmtId="0" fontId="56" fillId="0" borderId="26" xfId="56" applyFont="1" applyBorder="1" applyAlignment="1">
      <alignment horizontal="left" vertical="center" wrapText="1"/>
      <protection/>
    </xf>
    <xf numFmtId="0" fontId="56" fillId="0" borderId="27" xfId="56" applyFont="1" applyBorder="1" applyAlignment="1">
      <alignment horizontal="left" vertical="center" wrapText="1"/>
      <protection/>
    </xf>
    <xf numFmtId="0" fontId="56" fillId="0" borderId="28" xfId="56" applyFont="1" applyBorder="1" applyAlignment="1">
      <alignment horizontal="left" vertical="center" wrapText="1"/>
      <protection/>
    </xf>
    <xf numFmtId="0" fontId="61" fillId="43" borderId="29" xfId="56" applyFont="1" applyFill="1" applyBorder="1" applyAlignment="1">
      <alignment horizontal="center" vertical="center" wrapText="1"/>
      <protection/>
    </xf>
    <xf numFmtId="0" fontId="61" fillId="44" borderId="30" xfId="56" applyFont="1" applyFill="1" applyBorder="1" applyAlignment="1">
      <alignment horizontal="center" vertical="center" wrapText="1"/>
      <protection/>
    </xf>
    <xf numFmtId="0" fontId="61" fillId="45" borderId="31" xfId="56" applyFont="1" applyFill="1" applyBorder="1" applyAlignment="1">
      <alignment horizontal="center" vertical="center" wrapText="1"/>
      <protection/>
    </xf>
    <xf numFmtId="164" fontId="61" fillId="46" borderId="21" xfId="56" applyNumberFormat="1" applyFont="1" applyFill="1" applyBorder="1" applyAlignment="1">
      <alignment horizontal="left" vertical="center" wrapText="1"/>
      <protection/>
    </xf>
    <xf numFmtId="0" fontId="61" fillId="47" borderId="21" xfId="56" applyFont="1" applyFill="1" applyBorder="1" applyAlignment="1">
      <alignment horizontal="left" vertical="center" wrapText="1"/>
      <protection/>
    </xf>
    <xf numFmtId="0" fontId="56" fillId="0" borderId="18" xfId="56" applyFont="1" applyBorder="1" applyAlignment="1">
      <alignment horizontal="left" vertical="center" wrapText="1"/>
      <protection/>
    </xf>
    <xf numFmtId="0" fontId="56" fillId="0" borderId="19" xfId="56" applyFont="1" applyBorder="1" applyAlignment="1">
      <alignment horizontal="left" vertical="center" wrapText="1"/>
      <protection/>
    </xf>
    <xf numFmtId="164" fontId="57" fillId="40" borderId="18" xfId="56" applyNumberFormat="1" applyFont="1" applyFill="1" applyBorder="1" applyAlignment="1">
      <alignment horizontal="left" vertical="center" wrapText="1"/>
      <protection/>
    </xf>
    <xf numFmtId="0" fontId="57" fillId="40" borderId="19" xfId="56" applyFont="1" applyFill="1" applyBorder="1" applyAlignment="1">
      <alignment horizontal="left" vertical="center" wrapText="1"/>
      <protection/>
    </xf>
    <xf numFmtId="0" fontId="56" fillId="0" borderId="18" xfId="56" applyFont="1" applyBorder="1" applyAlignment="1">
      <alignment horizontal="center" vertical="center" wrapText="1"/>
      <protection/>
    </xf>
    <xf numFmtId="0" fontId="56" fillId="0" borderId="19" xfId="56" applyFont="1" applyBorder="1" applyAlignment="1">
      <alignment horizontal="center" vertical="center" wrapText="1"/>
      <protection/>
    </xf>
    <xf numFmtId="0" fontId="57" fillId="41" borderId="18" xfId="56" applyFont="1" applyFill="1" applyBorder="1" applyAlignment="1">
      <alignment horizontal="left" vertical="center" wrapText="1"/>
      <protection/>
    </xf>
    <xf numFmtId="164" fontId="57" fillId="40" borderId="19" xfId="54" applyFont="1" applyFill="1" applyBorder="1" applyAlignment="1">
      <alignment horizontal="left" vertical="center" wrapText="1"/>
    </xf>
    <xf numFmtId="164" fontId="59" fillId="0" borderId="19" xfId="56" applyNumberFormat="1" applyFont="1" applyBorder="1" applyAlignment="1">
      <alignment horizontal="left" vertical="center" wrapText="1"/>
      <protection/>
    </xf>
    <xf numFmtId="164" fontId="57" fillId="40" borderId="19" xfId="56" applyNumberFormat="1" applyFont="1" applyFill="1" applyBorder="1" applyAlignment="1">
      <alignment horizontal="left" vertical="center" wrapText="1"/>
      <protection/>
    </xf>
    <xf numFmtId="0" fontId="56" fillId="0" borderId="32" xfId="56" applyFont="1" applyBorder="1" applyAlignment="1">
      <alignment horizontal="center" vertical="center" wrapText="1"/>
      <protection/>
    </xf>
    <xf numFmtId="0" fontId="56" fillId="0" borderId="20" xfId="56" applyFont="1" applyBorder="1" applyAlignment="1">
      <alignment horizontal="center" vertical="center" wrapText="1"/>
      <protection/>
    </xf>
    <xf numFmtId="0" fontId="56" fillId="0" borderId="33" xfId="56" applyFont="1" applyBorder="1" applyAlignment="1">
      <alignment horizontal="center" vertical="center" wrapText="1"/>
      <protection/>
    </xf>
    <xf numFmtId="0" fontId="56" fillId="0" borderId="34" xfId="56" applyFont="1" applyBorder="1" applyAlignment="1">
      <alignment horizontal="center" vertical="center" wrapText="1"/>
      <protection/>
    </xf>
    <xf numFmtId="0" fontId="56" fillId="0" borderId="35" xfId="56" applyFont="1" applyBorder="1" applyAlignment="1">
      <alignment horizontal="center" vertical="center" wrapText="1"/>
      <protection/>
    </xf>
    <xf numFmtId="0" fontId="56" fillId="0" borderId="36" xfId="56" applyFont="1" applyBorder="1" applyAlignment="1">
      <alignment horizontal="center" vertical="center" wrapText="1"/>
      <protection/>
    </xf>
    <xf numFmtId="0" fontId="56" fillId="0" borderId="37" xfId="56" applyFont="1" applyBorder="1" applyAlignment="1">
      <alignment horizontal="center" vertical="center" wrapText="1"/>
      <protection/>
    </xf>
    <xf numFmtId="0" fontId="56" fillId="0" borderId="38" xfId="56" applyFont="1" applyBorder="1" applyAlignment="1">
      <alignment horizontal="center" vertical="center" wrapText="1"/>
      <protection/>
    </xf>
    <xf numFmtId="0" fontId="61" fillId="48" borderId="31" xfId="56" applyFont="1" applyFill="1" applyBorder="1" applyAlignment="1">
      <alignment horizontal="center" vertical="center" wrapText="1"/>
      <protection/>
    </xf>
    <xf numFmtId="0" fontId="61" fillId="48" borderId="21" xfId="56" applyFont="1" applyFill="1" applyBorder="1" applyAlignment="1">
      <alignment horizontal="center" vertical="center" wrapText="1"/>
      <protection/>
    </xf>
    <xf numFmtId="0" fontId="62" fillId="0" borderId="39" xfId="56" applyFont="1" applyBorder="1" applyAlignment="1">
      <alignment horizontal="center" vertical="center" wrapText="1"/>
      <protection/>
    </xf>
    <xf numFmtId="0" fontId="62" fillId="0" borderId="18" xfId="56" applyFont="1" applyBorder="1" applyAlignment="1">
      <alignment horizontal="center" vertical="center" wrapText="1"/>
      <protection/>
    </xf>
    <xf numFmtId="0" fontId="62" fillId="0" borderId="40" xfId="56" applyFont="1" applyBorder="1" applyAlignment="1">
      <alignment horizontal="center" vertical="center" wrapText="1"/>
      <protection/>
    </xf>
    <xf numFmtId="0" fontId="62" fillId="0" borderId="41" xfId="56" applyFont="1" applyBorder="1" applyAlignment="1">
      <alignment horizontal="center" vertical="center" wrapText="1"/>
      <protection/>
    </xf>
    <xf numFmtId="0" fontId="62" fillId="0" borderId="42" xfId="56" applyFont="1" applyBorder="1" applyAlignment="1">
      <alignment horizontal="center" vertical="center" wrapText="1"/>
      <protection/>
    </xf>
    <xf numFmtId="0" fontId="62" fillId="0" borderId="38" xfId="56" applyFont="1" applyBorder="1" applyAlignment="1">
      <alignment horizontal="center" vertical="center" wrapText="1"/>
      <protection/>
    </xf>
    <xf numFmtId="164" fontId="57" fillId="40" borderId="20" xfId="56" applyNumberFormat="1" applyFont="1" applyFill="1" applyBorder="1" applyAlignment="1">
      <alignment horizontal="left" vertical="center" wrapText="1"/>
      <protection/>
    </xf>
    <xf numFmtId="0" fontId="57" fillId="40" borderId="18" xfId="56" applyFont="1" applyFill="1" applyBorder="1" applyAlignment="1">
      <alignment horizontal="left" vertical="center" wrapText="1"/>
      <protection/>
    </xf>
    <xf numFmtId="0" fontId="56" fillId="0" borderId="20" xfId="56" applyFont="1" applyBorder="1" applyAlignment="1">
      <alignment horizontal="left" vertical="center" wrapText="1"/>
      <protection/>
    </xf>
    <xf numFmtId="0" fontId="57" fillId="41" borderId="20" xfId="56" applyFont="1" applyFill="1" applyBorder="1" applyAlignment="1">
      <alignment horizontal="left" vertical="center" wrapText="1"/>
      <protection/>
    </xf>
    <xf numFmtId="164" fontId="19" fillId="0" borderId="43" xfId="54" applyFont="1" applyFill="1" applyBorder="1" applyAlignment="1">
      <alignment horizontal="center" vertical="center" wrapText="1"/>
    </xf>
    <xf numFmtId="164" fontId="19" fillId="0" borderId="17" xfId="54" applyFont="1" applyFill="1" applyBorder="1" applyAlignment="1">
      <alignment horizontal="center" vertical="center" wrapText="1"/>
    </xf>
    <xf numFmtId="0" fontId="5" fillId="38" borderId="44" xfId="0" applyFont="1" applyFill="1" applyBorder="1" applyAlignment="1">
      <alignment horizontal="center" vertical="top" wrapText="1"/>
    </xf>
    <xf numFmtId="0" fontId="4" fillId="38" borderId="13" xfId="0" applyFont="1" applyFill="1" applyBorder="1" applyAlignment="1">
      <alignment horizontal="center" vertical="center" wrapText="1"/>
    </xf>
    <xf numFmtId="0" fontId="57" fillId="41" borderId="22" xfId="56" applyFont="1" applyFill="1" applyBorder="1" applyAlignment="1">
      <alignment vertical="center" wrapText="1"/>
      <protection/>
    </xf>
    <xf numFmtId="0" fontId="56" fillId="0" borderId="45" xfId="56" applyFont="1" applyBorder="1" applyAlignment="1">
      <alignment horizontal="left" vertical="center" wrapText="1"/>
      <protection/>
    </xf>
    <xf numFmtId="0" fontId="56" fillId="0" borderId="23" xfId="56" applyFont="1" applyBorder="1" applyAlignment="1">
      <alignment horizontal="left" vertical="center" wrapText="1"/>
      <protection/>
    </xf>
    <xf numFmtId="164" fontId="56" fillId="0" borderId="45" xfId="54" applyFont="1" applyFill="1" applyBorder="1" applyAlignment="1">
      <alignment horizontal="center" vertical="center" wrapText="1"/>
    </xf>
    <xf numFmtId="164" fontId="56" fillId="0" borderId="46" xfId="54" applyFont="1" applyFill="1" applyBorder="1" applyAlignment="1">
      <alignment horizontal="center" vertical="center" wrapText="1"/>
    </xf>
    <xf numFmtId="164" fontId="56" fillId="0" borderId="23" xfId="54" applyFont="1" applyFill="1" applyBorder="1" applyAlignment="1">
      <alignment horizontal="center" vertical="center" wrapText="1"/>
    </xf>
    <xf numFmtId="0" fontId="56" fillId="0" borderId="46" xfId="56" applyFont="1" applyBorder="1" applyAlignment="1">
      <alignment horizontal="left" vertical="center" wrapText="1"/>
      <protection/>
    </xf>
    <xf numFmtId="0" fontId="56" fillId="0" borderId="45" xfId="56" applyFont="1" applyBorder="1" applyAlignment="1">
      <alignment horizontal="center" vertical="center" wrapText="1"/>
      <protection/>
    </xf>
    <xf numFmtId="0" fontId="56" fillId="0" borderId="46" xfId="56" applyFont="1" applyBorder="1" applyAlignment="1">
      <alignment horizontal="center" vertical="center" wrapText="1"/>
      <protection/>
    </xf>
    <xf numFmtId="0" fontId="56" fillId="0" borderId="23" xfId="56" applyFont="1" applyBorder="1" applyAlignment="1">
      <alignment horizontal="center" vertical="center" wrapText="1"/>
      <protection/>
    </xf>
    <xf numFmtId="0" fontId="56" fillId="0" borderId="47" xfId="56" applyFont="1" applyBorder="1" applyAlignment="1">
      <alignment horizontal="center" vertical="center" wrapText="1"/>
      <protection/>
    </xf>
    <xf numFmtId="164" fontId="61" fillId="49" borderId="48" xfId="56" applyNumberFormat="1" applyFont="1" applyFill="1" applyBorder="1" applyAlignment="1">
      <alignment horizontal="left" vertical="center"/>
      <protection/>
    </xf>
    <xf numFmtId="164" fontId="61" fillId="50" borderId="49" xfId="56" applyNumberFormat="1" applyFont="1" applyFill="1" applyBorder="1" applyAlignment="1">
      <alignment horizontal="left" vertical="center"/>
      <protection/>
    </xf>
    <xf numFmtId="0" fontId="61" fillId="51" borderId="50" xfId="56" applyFont="1" applyFill="1" applyBorder="1" applyAlignment="1">
      <alignment horizontal="center" vertical="center"/>
      <protection/>
    </xf>
    <xf numFmtId="0" fontId="61" fillId="52" borderId="48" xfId="56" applyFont="1" applyFill="1" applyBorder="1" applyAlignment="1">
      <alignment horizontal="center" vertical="center"/>
      <protection/>
    </xf>
    <xf numFmtId="0" fontId="56" fillId="0" borderId="22" xfId="56" applyFont="1" applyBorder="1" applyAlignment="1">
      <alignment horizontal="center" vertical="center" wrapText="1"/>
      <protection/>
    </xf>
    <xf numFmtId="0" fontId="57" fillId="41" borderId="23" xfId="56" applyFont="1" applyFill="1" applyBorder="1" applyAlignment="1">
      <alignment vertical="center" wrapText="1"/>
      <protection/>
    </xf>
    <xf numFmtId="0" fontId="56" fillId="0" borderId="51" xfId="56" applyFont="1" applyBorder="1" applyAlignment="1">
      <alignment horizontal="center" vertical="center" wrapText="1"/>
      <protection/>
    </xf>
    <xf numFmtId="0" fontId="56" fillId="0" borderId="52" xfId="56" applyFont="1" applyBorder="1" applyAlignment="1">
      <alignment horizontal="center" vertical="center" wrapText="1"/>
      <protection/>
    </xf>
    <xf numFmtId="0" fontId="56" fillId="0" borderId="53" xfId="56" applyFont="1" applyBorder="1" applyAlignment="1">
      <alignment horizontal="center" vertical="center" wrapText="1"/>
      <protection/>
    </xf>
    <xf numFmtId="0" fontId="56" fillId="0" borderId="54" xfId="56" applyFont="1" applyBorder="1" applyAlignment="1">
      <alignment horizontal="center" vertical="center" wrapText="1"/>
      <protection/>
    </xf>
    <xf numFmtId="0" fontId="56" fillId="0" borderId="55" xfId="56" applyFont="1" applyBorder="1" applyAlignment="1">
      <alignment horizontal="center" vertical="center" wrapText="1"/>
      <protection/>
    </xf>
    <xf numFmtId="0" fontId="56" fillId="0" borderId="56" xfId="56" applyFont="1" applyBorder="1" applyAlignment="1">
      <alignment horizontal="center" vertical="center" wrapText="1"/>
      <protection/>
    </xf>
    <xf numFmtId="0" fontId="62" fillId="0" borderId="57" xfId="56" applyFont="1" applyBorder="1" applyAlignment="1">
      <alignment horizontal="center" vertical="center" wrapText="1"/>
      <protection/>
    </xf>
    <xf numFmtId="0" fontId="62" fillId="0" borderId="23" xfId="56" applyFont="1" applyBorder="1" applyAlignment="1">
      <alignment horizontal="center" vertical="center" wrapText="1"/>
      <protection/>
    </xf>
    <xf numFmtId="0" fontId="62" fillId="0" borderId="58" xfId="56" applyFont="1" applyBorder="1" applyAlignment="1">
      <alignment horizontal="center" vertical="center" wrapText="1"/>
      <protection/>
    </xf>
    <xf numFmtId="0" fontId="62" fillId="0" borderId="59" xfId="56" applyFont="1" applyBorder="1" applyAlignment="1">
      <alignment horizontal="center" vertical="center" wrapText="1"/>
      <protection/>
    </xf>
    <xf numFmtId="0" fontId="62" fillId="0" borderId="60" xfId="56" applyFont="1" applyBorder="1" applyAlignment="1">
      <alignment horizontal="center" vertical="center" wrapText="1"/>
      <protection/>
    </xf>
    <xf numFmtId="0" fontId="62" fillId="0" borderId="56" xfId="56" applyFont="1" applyBorder="1" applyAlignment="1">
      <alignment horizontal="center" vertical="center" wrapText="1"/>
      <protection/>
    </xf>
    <xf numFmtId="164" fontId="57" fillId="40" borderId="23" xfId="54" applyFont="1" applyFill="1" applyBorder="1" applyAlignment="1">
      <alignment horizontal="left" vertical="center" wrapText="1"/>
    </xf>
    <xf numFmtId="164" fontId="57" fillId="40" borderId="22" xfId="54" applyFont="1" applyFill="1" applyBorder="1" applyAlignment="1">
      <alignment horizontal="left" vertical="center" wrapText="1"/>
    </xf>
    <xf numFmtId="0" fontId="56" fillId="0" borderId="22" xfId="56" applyFont="1"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oeda 2"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patternType="solid">
          <fgColor indexed="22"/>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8909C"/>
      <rgbColor rgb="005B95F9"/>
      <rgbColor rgb="00993366"/>
      <rgbColor rgb="00FEF8E3"/>
      <rgbColor rgb="00E7F9EF"/>
      <rgbColor rgb="00660066"/>
      <rgbColor rgb="00FF8080"/>
      <rgbColor rgb="000066CC"/>
      <rgbColor rgb="00B7E1CD"/>
      <rgbColor rgb="00000080"/>
      <rgbColor rgb="00FF00FF"/>
      <rgbColor rgb="00FFFF00"/>
      <rgbColor rgb="0000FFFF"/>
      <rgbColor rgb="00800080"/>
      <rgbColor rgb="00800000"/>
      <rgbColor rgb="00008080"/>
      <rgbColor rgb="000000FF"/>
      <rgbColor rgb="0000CCFF"/>
      <rgbColor rgb="00E8F0FE"/>
      <rgbColor rgb="00EBEFF1"/>
      <rgbColor rgb="00FFFF99"/>
      <rgbColor rgb="0099CCFF"/>
      <rgbColor rgb="00FF99CC"/>
      <rgbColor rgb="00CC99FF"/>
      <rgbColor rgb="00E0C15C"/>
      <rgbColor rgb="003366FF"/>
      <rgbColor rgb="0063D297"/>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0</xdr:rowOff>
    </xdr:from>
    <xdr:to>
      <xdr:col>1</xdr:col>
      <xdr:colOff>1085850</xdr:colOff>
      <xdr:row>1</xdr:row>
      <xdr:rowOff>419100</xdr:rowOff>
    </xdr:to>
    <xdr:pic>
      <xdr:nvPicPr>
        <xdr:cNvPr id="1" name="image2.png"/>
        <xdr:cNvPicPr preferRelativeResize="1">
          <a:picLocks noChangeAspect="1"/>
        </xdr:cNvPicPr>
      </xdr:nvPicPr>
      <xdr:blipFill>
        <a:blip r:embed="rId1"/>
        <a:stretch>
          <a:fillRect/>
        </a:stretch>
      </xdr:blipFill>
      <xdr:spPr>
        <a:xfrm>
          <a:off x="304800" y="0"/>
          <a:ext cx="1866900" cy="1924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1</xdr:col>
      <xdr:colOff>838200</xdr:colOff>
      <xdr:row>0</xdr:row>
      <xdr:rowOff>1466850</xdr:rowOff>
    </xdr:to>
    <xdr:pic>
      <xdr:nvPicPr>
        <xdr:cNvPr id="1" name="image2.png"/>
        <xdr:cNvPicPr preferRelativeResize="1">
          <a:picLocks noChangeAspect="1"/>
        </xdr:cNvPicPr>
      </xdr:nvPicPr>
      <xdr:blipFill>
        <a:blip r:embed="rId1"/>
        <a:stretch>
          <a:fillRect/>
        </a:stretch>
      </xdr:blipFill>
      <xdr:spPr>
        <a:xfrm>
          <a:off x="438150" y="38100"/>
          <a:ext cx="1238250" cy="14287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285750</xdr:rowOff>
    </xdr:from>
    <xdr:to>
      <xdr:col>2</xdr:col>
      <xdr:colOff>0</xdr:colOff>
      <xdr:row>5</xdr:row>
      <xdr:rowOff>171450</xdr:rowOff>
    </xdr:to>
    <xdr:pic>
      <xdr:nvPicPr>
        <xdr:cNvPr id="1" name="Imagem 1" descr="Diagrama&#10;&#10;Descrição gerada automaticamente com confiança baixa"/>
        <xdr:cNvPicPr preferRelativeResize="1">
          <a:picLocks noChangeAspect="1"/>
        </xdr:cNvPicPr>
      </xdr:nvPicPr>
      <xdr:blipFill>
        <a:blip r:embed="rId1"/>
        <a:stretch>
          <a:fillRect/>
        </a:stretch>
      </xdr:blipFill>
      <xdr:spPr>
        <a:xfrm>
          <a:off x="209550" y="466725"/>
          <a:ext cx="16954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838200</xdr:colOff>
      <xdr:row>1</xdr:row>
      <xdr:rowOff>200025</xdr:rowOff>
    </xdr:to>
    <xdr:pic>
      <xdr:nvPicPr>
        <xdr:cNvPr id="1" name="image1.png"/>
        <xdr:cNvPicPr preferRelativeResize="1">
          <a:picLocks noChangeAspect="1"/>
        </xdr:cNvPicPr>
      </xdr:nvPicPr>
      <xdr:blipFill>
        <a:blip r:embed="rId1"/>
        <a:stretch>
          <a:fillRect/>
        </a:stretch>
      </xdr:blipFill>
      <xdr:spPr>
        <a:xfrm>
          <a:off x="209550" y="0"/>
          <a:ext cx="1466850" cy="14573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285750</xdr:rowOff>
    </xdr:from>
    <xdr:to>
      <xdr:col>2</xdr:col>
      <xdr:colOff>0</xdr:colOff>
      <xdr:row>5</xdr:row>
      <xdr:rowOff>123825</xdr:rowOff>
    </xdr:to>
    <xdr:pic>
      <xdr:nvPicPr>
        <xdr:cNvPr id="1" name="Imagem 1" descr="Diagrama&#10;&#10;Descrição gerada automaticamente com confiança baixa"/>
        <xdr:cNvPicPr preferRelativeResize="1">
          <a:picLocks noChangeAspect="1"/>
        </xdr:cNvPicPr>
      </xdr:nvPicPr>
      <xdr:blipFill>
        <a:blip r:embed="rId1"/>
        <a:stretch>
          <a:fillRect/>
        </a:stretch>
      </xdr:blipFill>
      <xdr:spPr>
        <a:xfrm>
          <a:off x="180975" y="466725"/>
          <a:ext cx="1724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pageSetUpPr fitToPage="1"/>
  </sheetPr>
  <dimension ref="A1:X380"/>
  <sheetViews>
    <sheetView zoomScale="70" zoomScaleNormal="70" zoomScalePageLayoutView="0" workbookViewId="0" topLeftCell="A1">
      <pane ySplit="3" topLeftCell="A4" activePane="bottomLeft" state="frozen"/>
      <selection pane="topLeft" activeCell="A1" sqref="A1"/>
      <selection pane="bottomLeft" activeCell="B5" sqref="B5"/>
    </sheetView>
  </sheetViews>
  <sheetFormatPr defaultColWidth="12.57421875" defaultRowHeight="15.75" customHeight="1"/>
  <cols>
    <col min="1" max="2" width="16.28125" style="0" customWidth="1"/>
    <col min="3" max="3" width="35.8515625" style="0" customWidth="1"/>
    <col min="4" max="4" width="16.7109375" style="0" customWidth="1"/>
    <col min="5" max="6" width="12.57421875" style="0" customWidth="1"/>
    <col min="7" max="7" width="16.57421875" style="0" customWidth="1"/>
    <col min="8" max="8" width="15.57421875" style="0" customWidth="1"/>
    <col min="9" max="9" width="14.421875" style="0" customWidth="1"/>
    <col min="10" max="10" width="41.140625" style="0" customWidth="1"/>
  </cols>
  <sheetData>
    <row r="1" spans="1:24" ht="118.5" customHeight="1" thickBot="1">
      <c r="A1" s="1"/>
      <c r="B1" s="2"/>
      <c r="C1" s="109" t="s">
        <v>998</v>
      </c>
      <c r="D1" s="109"/>
      <c r="E1" s="109"/>
      <c r="F1" s="109"/>
      <c r="G1" s="109"/>
      <c r="H1" s="109"/>
      <c r="I1" s="109"/>
      <c r="J1" s="109"/>
      <c r="K1" s="109"/>
      <c r="L1" s="109"/>
      <c r="M1" s="109"/>
      <c r="N1" s="4"/>
      <c r="O1" s="4"/>
      <c r="P1" s="4"/>
      <c r="Q1" s="4"/>
      <c r="R1" s="4"/>
      <c r="S1" s="4"/>
      <c r="T1" s="4"/>
      <c r="U1" s="4"/>
      <c r="V1" s="4"/>
      <c r="W1" s="4"/>
      <c r="X1" s="3"/>
    </row>
    <row r="2" spans="1:24" ht="43.5" customHeight="1" thickBot="1">
      <c r="A2" s="115" t="s">
        <v>0</v>
      </c>
      <c r="B2" s="117" t="s">
        <v>1</v>
      </c>
      <c r="C2" s="114" t="s">
        <v>2</v>
      </c>
      <c r="D2" s="116" t="s">
        <v>3</v>
      </c>
      <c r="E2" s="116" t="s">
        <v>4</v>
      </c>
      <c r="F2" s="116" t="s">
        <v>5</v>
      </c>
      <c r="G2" s="114" t="s">
        <v>6</v>
      </c>
      <c r="H2" s="114" t="s">
        <v>7</v>
      </c>
      <c r="I2" s="116" t="s">
        <v>8</v>
      </c>
      <c r="J2" s="5"/>
      <c r="K2" s="5"/>
      <c r="L2" s="5"/>
      <c r="M2" s="6"/>
      <c r="N2" s="110" t="s">
        <v>9</v>
      </c>
      <c r="O2" s="110"/>
      <c r="P2" s="110" t="s">
        <v>10</v>
      </c>
      <c r="Q2" s="110"/>
      <c r="R2" s="110" t="s">
        <v>11</v>
      </c>
      <c r="S2" s="110"/>
      <c r="T2" s="110" t="s">
        <v>12</v>
      </c>
      <c r="U2" s="110"/>
      <c r="V2" s="110" t="s">
        <v>13</v>
      </c>
      <c r="W2" s="110"/>
      <c r="X2" s="6"/>
    </row>
    <row r="3" spans="1:24" ht="50.25">
      <c r="A3" s="115"/>
      <c r="B3" s="115"/>
      <c r="C3" s="115"/>
      <c r="D3" s="115"/>
      <c r="E3" s="115"/>
      <c r="F3" s="115"/>
      <c r="G3" s="115"/>
      <c r="H3" s="115"/>
      <c r="I3" s="115"/>
      <c r="J3" s="7" t="s">
        <v>14</v>
      </c>
      <c r="K3" s="7" t="s">
        <v>15</v>
      </c>
      <c r="L3" s="7" t="s">
        <v>16</v>
      </c>
      <c r="M3" s="8" t="s">
        <v>17</v>
      </c>
      <c r="N3" s="8" t="s">
        <v>18</v>
      </c>
      <c r="O3" s="8" t="s">
        <v>19</v>
      </c>
      <c r="P3" s="8" t="s">
        <v>18</v>
      </c>
      <c r="Q3" s="8" t="s">
        <v>19</v>
      </c>
      <c r="R3" s="8" t="s">
        <v>18</v>
      </c>
      <c r="S3" s="8" t="s">
        <v>19</v>
      </c>
      <c r="T3" s="8" t="s">
        <v>18</v>
      </c>
      <c r="U3" s="8" t="s">
        <v>19</v>
      </c>
      <c r="V3" s="8" t="s">
        <v>18</v>
      </c>
      <c r="W3" s="8" t="s">
        <v>19</v>
      </c>
      <c r="X3" s="8" t="s">
        <v>20</v>
      </c>
    </row>
    <row r="4" spans="1:24" ht="121.5">
      <c r="A4" s="9">
        <v>1</v>
      </c>
      <c r="B4" s="10" t="s">
        <v>21</v>
      </c>
      <c r="C4" s="10" t="s">
        <v>22</v>
      </c>
      <c r="D4" s="9"/>
      <c r="E4" s="9" t="s">
        <v>23</v>
      </c>
      <c r="F4" s="10">
        <v>208</v>
      </c>
      <c r="G4" s="11" t="s">
        <v>24</v>
      </c>
      <c r="H4" s="11" t="s">
        <v>24</v>
      </c>
      <c r="I4" s="12" t="s">
        <v>25</v>
      </c>
      <c r="J4" s="13" t="s">
        <v>26</v>
      </c>
      <c r="K4" s="13" t="s">
        <v>25</v>
      </c>
      <c r="L4" s="14"/>
      <c r="M4" s="14"/>
      <c r="N4" s="14"/>
      <c r="O4" s="13" t="s">
        <v>27</v>
      </c>
      <c r="P4" s="13" t="s">
        <v>27</v>
      </c>
      <c r="Q4" s="14"/>
      <c r="R4" s="13" t="s">
        <v>27</v>
      </c>
      <c r="S4" s="14"/>
      <c r="T4" s="14"/>
      <c r="U4" s="13" t="s">
        <v>27</v>
      </c>
      <c r="V4" s="14"/>
      <c r="W4" s="13" t="s">
        <v>27</v>
      </c>
      <c r="X4" s="13" t="s">
        <v>28</v>
      </c>
    </row>
    <row r="5" spans="1:24" ht="90.75">
      <c r="A5" s="15">
        <v>2</v>
      </c>
      <c r="B5" s="16" t="s">
        <v>29</v>
      </c>
      <c r="C5" s="16" t="s">
        <v>30</v>
      </c>
      <c r="D5" s="15"/>
      <c r="E5" s="16" t="s">
        <v>23</v>
      </c>
      <c r="F5" s="16">
        <v>100</v>
      </c>
      <c r="G5" s="17">
        <v>16300</v>
      </c>
      <c r="H5" s="17">
        <v>0</v>
      </c>
      <c r="I5" s="17">
        <v>16300</v>
      </c>
      <c r="J5" s="16" t="s">
        <v>31</v>
      </c>
      <c r="K5" s="15">
        <v>2</v>
      </c>
      <c r="L5" s="16" t="s">
        <v>32</v>
      </c>
      <c r="M5" s="16" t="s">
        <v>33</v>
      </c>
      <c r="N5" s="15"/>
      <c r="O5" s="16" t="s">
        <v>27</v>
      </c>
      <c r="P5" s="15"/>
      <c r="Q5" s="16" t="s">
        <v>27</v>
      </c>
      <c r="R5" s="15"/>
      <c r="S5" s="16" t="s">
        <v>27</v>
      </c>
      <c r="T5" s="15"/>
      <c r="U5" s="16" t="s">
        <v>27</v>
      </c>
      <c r="V5" s="15"/>
      <c r="W5" s="16" t="s">
        <v>27</v>
      </c>
      <c r="X5" s="15"/>
    </row>
    <row r="6" spans="1:24" ht="15.75" customHeight="1">
      <c r="A6" s="111">
        <f>A5+1</f>
        <v>3</v>
      </c>
      <c r="B6" s="112" t="s">
        <v>29</v>
      </c>
      <c r="C6" s="112" t="s">
        <v>34</v>
      </c>
      <c r="D6" s="10" t="s">
        <v>35</v>
      </c>
      <c r="E6" s="10" t="s">
        <v>36</v>
      </c>
      <c r="F6" s="10">
        <v>10000</v>
      </c>
      <c r="G6" s="113">
        <v>500000</v>
      </c>
      <c r="H6" s="113">
        <v>0</v>
      </c>
      <c r="I6" s="113">
        <v>500000</v>
      </c>
      <c r="J6" s="112" t="s">
        <v>37</v>
      </c>
      <c r="K6" s="112">
        <v>1</v>
      </c>
      <c r="L6" s="112" t="s">
        <v>38</v>
      </c>
      <c r="M6" s="112" t="s">
        <v>39</v>
      </c>
      <c r="N6" s="112" t="s">
        <v>27</v>
      </c>
      <c r="O6" s="111"/>
      <c r="P6" s="111"/>
      <c r="Q6" s="112" t="s">
        <v>27</v>
      </c>
      <c r="R6" s="111"/>
      <c r="S6" s="112" t="s">
        <v>27</v>
      </c>
      <c r="T6" s="111"/>
      <c r="U6" s="112" t="s">
        <v>27</v>
      </c>
      <c r="V6" s="111"/>
      <c r="W6" s="112" t="s">
        <v>27</v>
      </c>
      <c r="X6" s="111"/>
    </row>
    <row r="7" spans="1:24" ht="20.25">
      <c r="A7" s="111"/>
      <c r="B7" s="111"/>
      <c r="C7" s="111"/>
      <c r="D7" s="16" t="s">
        <v>40</v>
      </c>
      <c r="E7" s="16" t="s">
        <v>36</v>
      </c>
      <c r="F7" s="16">
        <v>10000</v>
      </c>
      <c r="G7" s="113"/>
      <c r="H7" s="113"/>
      <c r="I7" s="113"/>
      <c r="J7" s="113"/>
      <c r="K7" s="113"/>
      <c r="L7" s="113"/>
      <c r="M7" s="113"/>
      <c r="N7" s="113"/>
      <c r="O7" s="113"/>
      <c r="P7" s="113"/>
      <c r="Q7" s="113"/>
      <c r="R7" s="113"/>
      <c r="S7" s="113"/>
      <c r="T7" s="113"/>
      <c r="U7" s="113"/>
      <c r="V7" s="113"/>
      <c r="W7" s="113"/>
      <c r="X7" s="113"/>
    </row>
    <row r="8" spans="1:24" ht="12.75">
      <c r="A8" s="111"/>
      <c r="B8" s="111"/>
      <c r="C8" s="111"/>
      <c r="D8" s="10" t="s">
        <v>41</v>
      </c>
      <c r="E8" s="10" t="s">
        <v>36</v>
      </c>
      <c r="F8" s="10">
        <v>10000</v>
      </c>
      <c r="G8" s="113"/>
      <c r="H8" s="113"/>
      <c r="I8" s="113"/>
      <c r="J8" s="113"/>
      <c r="K8" s="113"/>
      <c r="L8" s="113"/>
      <c r="M8" s="113"/>
      <c r="N8" s="113"/>
      <c r="O8" s="113"/>
      <c r="P8" s="113"/>
      <c r="Q8" s="113"/>
      <c r="R8" s="113"/>
      <c r="S8" s="113"/>
      <c r="T8" s="113"/>
      <c r="U8" s="113"/>
      <c r="V8" s="113"/>
      <c r="W8" s="113"/>
      <c r="X8" s="113"/>
    </row>
    <row r="9" spans="1:24" ht="12.75">
      <c r="A9" s="111"/>
      <c r="B9" s="111"/>
      <c r="C9" s="111"/>
      <c r="D9" s="16" t="s">
        <v>42</v>
      </c>
      <c r="E9" s="16" t="s">
        <v>36</v>
      </c>
      <c r="F9" s="16">
        <v>10000</v>
      </c>
      <c r="G9" s="113"/>
      <c r="H9" s="113"/>
      <c r="I9" s="113"/>
      <c r="J9" s="113"/>
      <c r="K9" s="113"/>
      <c r="L9" s="113"/>
      <c r="M9" s="113"/>
      <c r="N9" s="113"/>
      <c r="O9" s="113"/>
      <c r="P9" s="113"/>
      <c r="Q9" s="113"/>
      <c r="R9" s="113"/>
      <c r="S9" s="113"/>
      <c r="T9" s="113"/>
      <c r="U9" s="113"/>
      <c r="V9" s="113"/>
      <c r="W9" s="113"/>
      <c r="X9" s="113"/>
    </row>
    <row r="10" spans="1:24" ht="12.75">
      <c r="A10" s="111"/>
      <c r="B10" s="111"/>
      <c r="C10" s="111"/>
      <c r="D10" s="10" t="s">
        <v>43</v>
      </c>
      <c r="E10" s="10" t="s">
        <v>36</v>
      </c>
      <c r="F10" s="10">
        <v>10000</v>
      </c>
      <c r="G10" s="113"/>
      <c r="H10" s="113"/>
      <c r="I10" s="113"/>
      <c r="J10" s="113"/>
      <c r="K10" s="113"/>
      <c r="L10" s="113"/>
      <c r="M10" s="113"/>
      <c r="N10" s="113"/>
      <c r="O10" s="113"/>
      <c r="P10" s="113"/>
      <c r="Q10" s="113"/>
      <c r="R10" s="113"/>
      <c r="S10" s="113"/>
      <c r="T10" s="113"/>
      <c r="U10" s="113"/>
      <c r="V10" s="113"/>
      <c r="W10" s="113"/>
      <c r="X10" s="113"/>
    </row>
    <row r="11" spans="1:24" ht="20.25">
      <c r="A11" s="111"/>
      <c r="B11" s="111"/>
      <c r="C11" s="111"/>
      <c r="D11" s="16" t="s">
        <v>44</v>
      </c>
      <c r="E11" s="16" t="s">
        <v>36</v>
      </c>
      <c r="F11" s="16">
        <v>10000</v>
      </c>
      <c r="G11" s="113"/>
      <c r="H11" s="113"/>
      <c r="I11" s="113"/>
      <c r="J11" s="113"/>
      <c r="K11" s="113"/>
      <c r="L11" s="113"/>
      <c r="M11" s="113"/>
      <c r="N11" s="113"/>
      <c r="O11" s="113"/>
      <c r="P11" s="113"/>
      <c r="Q11" s="113"/>
      <c r="R11" s="113"/>
      <c r="S11" s="113"/>
      <c r="T11" s="113"/>
      <c r="U11" s="113"/>
      <c r="V11" s="113"/>
      <c r="W11" s="113"/>
      <c r="X11" s="113"/>
    </row>
    <row r="12" spans="1:24" ht="30">
      <c r="A12" s="111"/>
      <c r="B12" s="111"/>
      <c r="C12" s="111"/>
      <c r="D12" s="10" t="s">
        <v>45</v>
      </c>
      <c r="E12" s="10" t="s">
        <v>36</v>
      </c>
      <c r="F12" s="10">
        <v>10000</v>
      </c>
      <c r="G12" s="113"/>
      <c r="H12" s="113"/>
      <c r="I12" s="113"/>
      <c r="J12" s="113"/>
      <c r="K12" s="113"/>
      <c r="L12" s="113"/>
      <c r="M12" s="113"/>
      <c r="N12" s="113"/>
      <c r="O12" s="113"/>
      <c r="P12" s="113"/>
      <c r="Q12" s="113"/>
      <c r="R12" s="113"/>
      <c r="S12" s="113"/>
      <c r="T12" s="113"/>
      <c r="U12" s="113"/>
      <c r="V12" s="113"/>
      <c r="W12" s="113"/>
      <c r="X12" s="113"/>
    </row>
    <row r="13" spans="1:24" ht="12.75">
      <c r="A13" s="111"/>
      <c r="B13" s="111"/>
      <c r="C13" s="111"/>
      <c r="D13" s="16" t="s">
        <v>46</v>
      </c>
      <c r="E13" s="16" t="s">
        <v>36</v>
      </c>
      <c r="F13" s="16">
        <v>10000</v>
      </c>
      <c r="G13" s="113"/>
      <c r="H13" s="113"/>
      <c r="I13" s="113"/>
      <c r="J13" s="113"/>
      <c r="K13" s="113"/>
      <c r="L13" s="113"/>
      <c r="M13" s="113"/>
      <c r="N13" s="113"/>
      <c r="O13" s="113"/>
      <c r="P13" s="113"/>
      <c r="Q13" s="113"/>
      <c r="R13" s="113"/>
      <c r="S13" s="113"/>
      <c r="T13" s="113"/>
      <c r="U13" s="113"/>
      <c r="V13" s="113"/>
      <c r="W13" s="113"/>
      <c r="X13" s="113"/>
    </row>
    <row r="14" spans="1:24" ht="12.75">
      <c r="A14" s="111"/>
      <c r="B14" s="111"/>
      <c r="C14" s="111"/>
      <c r="D14" s="10" t="s">
        <v>47</v>
      </c>
      <c r="E14" s="10" t="s">
        <v>36</v>
      </c>
      <c r="F14" s="10">
        <v>10000</v>
      </c>
      <c r="G14" s="113"/>
      <c r="H14" s="113"/>
      <c r="I14" s="113"/>
      <c r="J14" s="113"/>
      <c r="K14" s="113"/>
      <c r="L14" s="113"/>
      <c r="M14" s="113"/>
      <c r="N14" s="113"/>
      <c r="O14" s="113"/>
      <c r="P14" s="113"/>
      <c r="Q14" s="113"/>
      <c r="R14" s="113"/>
      <c r="S14" s="113"/>
      <c r="T14" s="113"/>
      <c r="U14" s="113"/>
      <c r="V14" s="113"/>
      <c r="W14" s="113"/>
      <c r="X14" s="113"/>
    </row>
    <row r="15" spans="1:24" ht="20.25">
      <c r="A15" s="111"/>
      <c r="B15" s="111"/>
      <c r="C15" s="111"/>
      <c r="D15" s="16" t="s">
        <v>48</v>
      </c>
      <c r="E15" s="16" t="s">
        <v>36</v>
      </c>
      <c r="F15" s="16">
        <v>10000</v>
      </c>
      <c r="G15" s="113"/>
      <c r="H15" s="113"/>
      <c r="I15" s="113"/>
      <c r="J15" s="113"/>
      <c r="K15" s="113"/>
      <c r="L15" s="113"/>
      <c r="M15" s="113"/>
      <c r="N15" s="113"/>
      <c r="O15" s="113"/>
      <c r="P15" s="113"/>
      <c r="Q15" s="113"/>
      <c r="R15" s="113"/>
      <c r="S15" s="113"/>
      <c r="T15" s="113"/>
      <c r="U15" s="113"/>
      <c r="V15" s="113"/>
      <c r="W15" s="113"/>
      <c r="X15" s="113"/>
    </row>
    <row r="16" spans="1:24" ht="12.75">
      <c r="A16" s="111"/>
      <c r="B16" s="111"/>
      <c r="C16" s="111"/>
      <c r="D16" s="10" t="s">
        <v>49</v>
      </c>
      <c r="E16" s="10" t="s">
        <v>23</v>
      </c>
      <c r="F16" s="10">
        <v>10</v>
      </c>
      <c r="G16" s="113"/>
      <c r="H16" s="113"/>
      <c r="I16" s="113"/>
      <c r="J16" s="113"/>
      <c r="K16" s="113"/>
      <c r="L16" s="113"/>
      <c r="M16" s="113"/>
      <c r="N16" s="113"/>
      <c r="O16" s="113"/>
      <c r="P16" s="113"/>
      <c r="Q16" s="113"/>
      <c r="R16" s="113"/>
      <c r="S16" s="113"/>
      <c r="T16" s="113"/>
      <c r="U16" s="113"/>
      <c r="V16" s="113"/>
      <c r="W16" s="113"/>
      <c r="X16" s="113"/>
    </row>
    <row r="17" spans="1:24" ht="20.25">
      <c r="A17" s="111"/>
      <c r="B17" s="111"/>
      <c r="C17" s="111"/>
      <c r="D17" s="16" t="s">
        <v>50</v>
      </c>
      <c r="E17" s="16" t="s">
        <v>36</v>
      </c>
      <c r="F17" s="16">
        <v>10000</v>
      </c>
      <c r="G17" s="113"/>
      <c r="H17" s="113"/>
      <c r="I17" s="113"/>
      <c r="J17" s="113"/>
      <c r="K17" s="113"/>
      <c r="L17" s="113"/>
      <c r="M17" s="113"/>
      <c r="N17" s="113"/>
      <c r="O17" s="113"/>
      <c r="P17" s="113"/>
      <c r="Q17" s="113"/>
      <c r="R17" s="113"/>
      <c r="S17" s="113"/>
      <c r="T17" s="113"/>
      <c r="U17" s="113"/>
      <c r="V17" s="113"/>
      <c r="W17" s="113"/>
      <c r="X17" s="113"/>
    </row>
    <row r="18" spans="1:24" ht="12.75">
      <c r="A18" s="111"/>
      <c r="B18" s="111"/>
      <c r="C18" s="111"/>
      <c r="D18" s="10" t="s">
        <v>51</v>
      </c>
      <c r="E18" s="10" t="s">
        <v>36</v>
      </c>
      <c r="F18" s="10">
        <v>40000</v>
      </c>
      <c r="G18" s="113"/>
      <c r="H18" s="113"/>
      <c r="I18" s="113"/>
      <c r="J18" s="113"/>
      <c r="K18" s="113"/>
      <c r="L18" s="113"/>
      <c r="M18" s="113"/>
      <c r="N18" s="113"/>
      <c r="O18" s="113"/>
      <c r="P18" s="113"/>
      <c r="Q18" s="113"/>
      <c r="R18" s="113"/>
      <c r="S18" s="113"/>
      <c r="T18" s="113"/>
      <c r="U18" s="113"/>
      <c r="V18" s="113"/>
      <c r="W18" s="113"/>
      <c r="X18" s="113"/>
    </row>
    <row r="19" spans="1:24" ht="15.75" customHeight="1">
      <c r="A19" s="118">
        <v>4</v>
      </c>
      <c r="B19" s="118" t="s">
        <v>29</v>
      </c>
      <c r="C19" s="118" t="s">
        <v>52</v>
      </c>
      <c r="D19" s="16" t="s">
        <v>53</v>
      </c>
      <c r="E19" s="16" t="s">
        <v>23</v>
      </c>
      <c r="F19" s="16">
        <v>226</v>
      </c>
      <c r="G19" s="119">
        <v>582988.36</v>
      </c>
      <c r="H19" s="119">
        <v>249852.16</v>
      </c>
      <c r="I19" s="119">
        <v>832840.52</v>
      </c>
      <c r="J19" s="118" t="s">
        <v>54</v>
      </c>
      <c r="K19" s="120">
        <v>2</v>
      </c>
      <c r="L19" s="118" t="s">
        <v>55</v>
      </c>
      <c r="M19" s="118" t="s">
        <v>56</v>
      </c>
      <c r="N19" s="120"/>
      <c r="O19" s="118" t="s">
        <v>27</v>
      </c>
      <c r="P19" s="120"/>
      <c r="Q19" s="118" t="s">
        <v>27</v>
      </c>
      <c r="R19" s="120"/>
      <c r="S19" s="118" t="s">
        <v>27</v>
      </c>
      <c r="T19" s="120"/>
      <c r="U19" s="118" t="s">
        <v>27</v>
      </c>
      <c r="V19" s="120"/>
      <c r="W19" s="118" t="s">
        <v>27</v>
      </c>
      <c r="X19" s="120"/>
    </row>
    <row r="20" spans="1:24" ht="12.75">
      <c r="A20" s="118"/>
      <c r="B20" s="118"/>
      <c r="C20" s="118"/>
      <c r="D20" s="10" t="s">
        <v>57</v>
      </c>
      <c r="E20" s="10" t="s">
        <v>23</v>
      </c>
      <c r="F20" s="10"/>
      <c r="G20" s="119"/>
      <c r="H20" s="119"/>
      <c r="I20" s="119"/>
      <c r="J20" s="119"/>
      <c r="K20" s="119"/>
      <c r="L20" s="119"/>
      <c r="M20" s="119"/>
      <c r="N20" s="119"/>
      <c r="O20" s="119"/>
      <c r="P20" s="119"/>
      <c r="Q20" s="119"/>
      <c r="R20" s="119"/>
      <c r="S20" s="119"/>
      <c r="T20" s="119"/>
      <c r="U20" s="119"/>
      <c r="V20" s="119"/>
      <c r="W20" s="119"/>
      <c r="X20" s="119"/>
    </row>
    <row r="21" spans="1:24" ht="12.75">
      <c r="A21" s="118"/>
      <c r="B21" s="118"/>
      <c r="C21" s="118"/>
      <c r="D21" s="16" t="s">
        <v>58</v>
      </c>
      <c r="E21" s="16" t="s">
        <v>23</v>
      </c>
      <c r="F21" s="16"/>
      <c r="G21" s="119"/>
      <c r="H21" s="119"/>
      <c r="I21" s="119"/>
      <c r="J21" s="119"/>
      <c r="K21" s="119"/>
      <c r="L21" s="119"/>
      <c r="M21" s="119"/>
      <c r="N21" s="119"/>
      <c r="O21" s="119"/>
      <c r="P21" s="119"/>
      <c r="Q21" s="119"/>
      <c r="R21" s="119"/>
      <c r="S21" s="119"/>
      <c r="T21" s="119"/>
      <c r="U21" s="119"/>
      <c r="V21" s="119"/>
      <c r="W21" s="119"/>
      <c r="X21" s="119"/>
    </row>
    <row r="22" spans="1:24" ht="12.75">
      <c r="A22" s="118"/>
      <c r="B22" s="118"/>
      <c r="C22" s="118"/>
      <c r="D22" s="10" t="s">
        <v>59</v>
      </c>
      <c r="E22" s="10" t="s">
        <v>23</v>
      </c>
      <c r="F22" s="10"/>
      <c r="G22" s="119"/>
      <c r="H22" s="119"/>
      <c r="I22" s="119"/>
      <c r="J22" s="119"/>
      <c r="K22" s="119"/>
      <c r="L22" s="119"/>
      <c r="M22" s="119"/>
      <c r="N22" s="119"/>
      <c r="O22" s="119"/>
      <c r="P22" s="119"/>
      <c r="Q22" s="119"/>
      <c r="R22" s="119"/>
      <c r="S22" s="119"/>
      <c r="T22" s="119"/>
      <c r="U22" s="119"/>
      <c r="V22" s="119"/>
      <c r="W22" s="119"/>
      <c r="X22" s="119"/>
    </row>
    <row r="23" spans="1:24" ht="12.75">
      <c r="A23" s="118"/>
      <c r="B23" s="118"/>
      <c r="C23" s="118"/>
      <c r="D23" s="16" t="s">
        <v>60</v>
      </c>
      <c r="E23" s="16" t="s">
        <v>23</v>
      </c>
      <c r="F23" s="16"/>
      <c r="G23" s="119"/>
      <c r="H23" s="119"/>
      <c r="I23" s="119"/>
      <c r="J23" s="119"/>
      <c r="K23" s="119"/>
      <c r="L23" s="119"/>
      <c r="M23" s="119"/>
      <c r="N23" s="119"/>
      <c r="O23" s="119"/>
      <c r="P23" s="119"/>
      <c r="Q23" s="119"/>
      <c r="R23" s="119"/>
      <c r="S23" s="119"/>
      <c r="T23" s="119"/>
      <c r="U23" s="119"/>
      <c r="V23" s="119"/>
      <c r="W23" s="119"/>
      <c r="X23" s="119"/>
    </row>
    <row r="24" spans="1:24" ht="12.75">
      <c r="A24" s="118"/>
      <c r="B24" s="118"/>
      <c r="C24" s="118"/>
      <c r="D24" s="10" t="s">
        <v>61</v>
      </c>
      <c r="E24" s="10" t="s">
        <v>23</v>
      </c>
      <c r="F24" s="10"/>
      <c r="G24" s="119"/>
      <c r="H24" s="119"/>
      <c r="I24" s="119"/>
      <c r="J24" s="119"/>
      <c r="K24" s="119"/>
      <c r="L24" s="119"/>
      <c r="M24" s="119"/>
      <c r="N24" s="119"/>
      <c r="O24" s="119"/>
      <c r="P24" s="119"/>
      <c r="Q24" s="119"/>
      <c r="R24" s="119"/>
      <c r="S24" s="119"/>
      <c r="T24" s="119"/>
      <c r="U24" s="119"/>
      <c r="V24" s="119"/>
      <c r="W24" s="119"/>
      <c r="X24" s="119"/>
    </row>
    <row r="25" spans="1:24" ht="12.75">
      <c r="A25" s="118"/>
      <c r="B25" s="118"/>
      <c r="C25" s="118"/>
      <c r="D25" s="16" t="s">
        <v>62</v>
      </c>
      <c r="E25" s="16" t="s">
        <v>23</v>
      </c>
      <c r="F25" s="16"/>
      <c r="G25" s="119"/>
      <c r="H25" s="119"/>
      <c r="I25" s="119"/>
      <c r="J25" s="119"/>
      <c r="K25" s="119"/>
      <c r="L25" s="119"/>
      <c r="M25" s="119"/>
      <c r="N25" s="119"/>
      <c r="O25" s="119"/>
      <c r="P25" s="119"/>
      <c r="Q25" s="119"/>
      <c r="R25" s="119"/>
      <c r="S25" s="119"/>
      <c r="T25" s="119"/>
      <c r="U25" s="119"/>
      <c r="V25" s="119"/>
      <c r="W25" s="119"/>
      <c r="X25" s="119"/>
    </row>
    <row r="26" spans="1:24" ht="12.75">
      <c r="A26" s="118"/>
      <c r="B26" s="118"/>
      <c r="C26" s="118"/>
      <c r="D26" s="10" t="s">
        <v>63</v>
      </c>
      <c r="E26" s="10" t="s">
        <v>23</v>
      </c>
      <c r="F26" s="10"/>
      <c r="G26" s="119"/>
      <c r="H26" s="119"/>
      <c r="I26" s="119"/>
      <c r="J26" s="119"/>
      <c r="K26" s="119"/>
      <c r="L26" s="119"/>
      <c r="M26" s="119"/>
      <c r="N26" s="119"/>
      <c r="O26" s="119"/>
      <c r="P26" s="119"/>
      <c r="Q26" s="119"/>
      <c r="R26" s="119"/>
      <c r="S26" s="119"/>
      <c r="T26" s="119"/>
      <c r="U26" s="119"/>
      <c r="V26" s="119"/>
      <c r="W26" s="119"/>
      <c r="X26" s="119"/>
    </row>
    <row r="27" spans="1:24" ht="15.75" customHeight="1">
      <c r="A27" s="118">
        <v>5</v>
      </c>
      <c r="B27" s="118" t="s">
        <v>29</v>
      </c>
      <c r="C27" s="118" t="s">
        <v>64</v>
      </c>
      <c r="D27" s="16" t="s">
        <v>65</v>
      </c>
      <c r="E27" s="16" t="s">
        <v>23</v>
      </c>
      <c r="F27" s="16">
        <v>163</v>
      </c>
      <c r="G27" s="119">
        <v>219349.46</v>
      </c>
      <c r="H27" s="119">
        <v>54837.36</v>
      </c>
      <c r="I27" s="119">
        <v>274186.82</v>
      </c>
      <c r="J27" s="118" t="s">
        <v>54</v>
      </c>
      <c r="K27" s="118">
        <v>3</v>
      </c>
      <c r="L27" s="118" t="s">
        <v>66</v>
      </c>
      <c r="M27" s="118" t="s">
        <v>67</v>
      </c>
      <c r="N27" s="120"/>
      <c r="O27" s="118" t="s">
        <v>27</v>
      </c>
      <c r="P27" s="120"/>
      <c r="Q27" s="118" t="s">
        <v>27</v>
      </c>
      <c r="R27" s="120"/>
      <c r="S27" s="118" t="s">
        <v>27</v>
      </c>
      <c r="T27" s="120"/>
      <c r="U27" s="118" t="s">
        <v>27</v>
      </c>
      <c r="V27" s="120"/>
      <c r="W27" s="118" t="s">
        <v>27</v>
      </c>
      <c r="X27" s="120"/>
    </row>
    <row r="28" spans="1:24" ht="12.75">
      <c r="A28" s="118"/>
      <c r="B28" s="118"/>
      <c r="C28" s="118"/>
      <c r="D28" s="10" t="s">
        <v>68</v>
      </c>
      <c r="E28" s="10" t="s">
        <v>23</v>
      </c>
      <c r="F28" s="10"/>
      <c r="G28" s="119"/>
      <c r="H28" s="119"/>
      <c r="I28" s="119"/>
      <c r="J28" s="119"/>
      <c r="K28" s="119"/>
      <c r="L28" s="119"/>
      <c r="M28" s="119"/>
      <c r="N28" s="119"/>
      <c r="O28" s="119"/>
      <c r="P28" s="119"/>
      <c r="Q28" s="119"/>
      <c r="R28" s="119"/>
      <c r="S28" s="119"/>
      <c r="T28" s="119"/>
      <c r="U28" s="119"/>
      <c r="V28" s="119"/>
      <c r="W28" s="119"/>
      <c r="X28" s="119"/>
    </row>
    <row r="29" spans="1:24" ht="12.75">
      <c r="A29" s="118"/>
      <c r="B29" s="118"/>
      <c r="C29" s="118"/>
      <c r="D29" s="16" t="s">
        <v>69</v>
      </c>
      <c r="E29" s="16" t="s">
        <v>23</v>
      </c>
      <c r="F29" s="16"/>
      <c r="G29" s="119"/>
      <c r="H29" s="119"/>
      <c r="I29" s="119"/>
      <c r="J29" s="119"/>
      <c r="K29" s="119"/>
      <c r="L29" s="119"/>
      <c r="M29" s="119"/>
      <c r="N29" s="119"/>
      <c r="O29" s="119"/>
      <c r="P29" s="119"/>
      <c r="Q29" s="119"/>
      <c r="R29" s="119"/>
      <c r="S29" s="119"/>
      <c r="T29" s="119"/>
      <c r="U29" s="119"/>
      <c r="V29" s="119"/>
      <c r="W29" s="119"/>
      <c r="X29" s="119"/>
    </row>
    <row r="30" spans="1:24" ht="12.75">
      <c r="A30" s="118"/>
      <c r="B30" s="118"/>
      <c r="C30" s="118"/>
      <c r="D30" s="10" t="s">
        <v>70</v>
      </c>
      <c r="E30" s="10" t="s">
        <v>23</v>
      </c>
      <c r="F30" s="10"/>
      <c r="G30" s="119"/>
      <c r="H30" s="119"/>
      <c r="I30" s="119"/>
      <c r="J30" s="119"/>
      <c r="K30" s="119"/>
      <c r="L30" s="119"/>
      <c r="M30" s="119"/>
      <c r="N30" s="119"/>
      <c r="O30" s="119"/>
      <c r="P30" s="119"/>
      <c r="Q30" s="119"/>
      <c r="R30" s="119"/>
      <c r="S30" s="119"/>
      <c r="T30" s="119"/>
      <c r="U30" s="119"/>
      <c r="V30" s="119"/>
      <c r="W30" s="119"/>
      <c r="X30" s="119"/>
    </row>
    <row r="31" spans="1:24" ht="15.75" customHeight="1">
      <c r="A31" s="118">
        <v>6</v>
      </c>
      <c r="B31" s="118" t="s">
        <v>29</v>
      </c>
      <c r="C31" s="118" t="s">
        <v>71</v>
      </c>
      <c r="D31" s="16" t="s">
        <v>72</v>
      </c>
      <c r="E31" s="16" t="s">
        <v>36</v>
      </c>
      <c r="F31" s="16">
        <v>62439</v>
      </c>
      <c r="G31" s="121">
        <v>40533.2</v>
      </c>
      <c r="H31" s="121">
        <v>11587.6</v>
      </c>
      <c r="I31" s="121">
        <v>52120.8</v>
      </c>
      <c r="J31" s="118" t="s">
        <v>73</v>
      </c>
      <c r="K31" s="118">
        <v>2</v>
      </c>
      <c r="L31" s="118" t="s">
        <v>32</v>
      </c>
      <c r="M31" s="118" t="s">
        <v>74</v>
      </c>
      <c r="N31" s="120"/>
      <c r="O31" s="118" t="s">
        <v>27</v>
      </c>
      <c r="P31" s="120"/>
      <c r="Q31" s="118" t="s">
        <v>27</v>
      </c>
      <c r="R31" s="120"/>
      <c r="S31" s="118" t="s">
        <v>27</v>
      </c>
      <c r="T31" s="120"/>
      <c r="U31" s="118" t="s">
        <v>27</v>
      </c>
      <c r="V31" s="120"/>
      <c r="W31" s="118" t="s">
        <v>27</v>
      </c>
      <c r="X31" s="120"/>
    </row>
    <row r="32" spans="1:24" ht="12.75">
      <c r="A32" s="118"/>
      <c r="B32" s="118"/>
      <c r="C32" s="118"/>
      <c r="D32" s="10" t="s">
        <v>75</v>
      </c>
      <c r="E32" s="10" t="s">
        <v>36</v>
      </c>
      <c r="F32" s="10">
        <v>25562</v>
      </c>
      <c r="G32" s="121"/>
      <c r="H32" s="121"/>
      <c r="I32" s="121"/>
      <c r="J32" s="121"/>
      <c r="K32" s="121"/>
      <c r="L32" s="121"/>
      <c r="M32" s="121"/>
      <c r="N32" s="121"/>
      <c r="O32" s="121"/>
      <c r="P32" s="121"/>
      <c r="Q32" s="121"/>
      <c r="R32" s="121"/>
      <c r="S32" s="121"/>
      <c r="T32" s="121"/>
      <c r="U32" s="121"/>
      <c r="V32" s="121"/>
      <c r="W32" s="121"/>
      <c r="X32" s="121"/>
    </row>
    <row r="33" spans="1:24" ht="12.75">
      <c r="A33" s="118"/>
      <c r="B33" s="118"/>
      <c r="C33" s="118"/>
      <c r="D33" s="16" t="s">
        <v>76</v>
      </c>
      <c r="E33" s="16" t="s">
        <v>36</v>
      </c>
      <c r="F33" s="16">
        <v>49742</v>
      </c>
      <c r="G33" s="121"/>
      <c r="H33" s="121"/>
      <c r="I33" s="121"/>
      <c r="J33" s="121"/>
      <c r="K33" s="121"/>
      <c r="L33" s="121"/>
      <c r="M33" s="121"/>
      <c r="N33" s="121"/>
      <c r="O33" s="121"/>
      <c r="P33" s="121"/>
      <c r="Q33" s="121"/>
      <c r="R33" s="121"/>
      <c r="S33" s="121"/>
      <c r="T33" s="121"/>
      <c r="U33" s="121"/>
      <c r="V33" s="121"/>
      <c r="W33" s="121"/>
      <c r="X33" s="121"/>
    </row>
    <row r="34" spans="1:24" ht="12.75">
      <c r="A34" s="118"/>
      <c r="B34" s="118"/>
      <c r="C34" s="118"/>
      <c r="D34" s="10" t="s">
        <v>77</v>
      </c>
      <c r="E34" s="10" t="s">
        <v>36</v>
      </c>
      <c r="F34" s="10">
        <v>28210</v>
      </c>
      <c r="G34" s="121"/>
      <c r="H34" s="121"/>
      <c r="I34" s="121"/>
      <c r="J34" s="121"/>
      <c r="K34" s="121"/>
      <c r="L34" s="121"/>
      <c r="M34" s="121"/>
      <c r="N34" s="121"/>
      <c r="O34" s="121"/>
      <c r="P34" s="121"/>
      <c r="Q34" s="121"/>
      <c r="R34" s="121"/>
      <c r="S34" s="121"/>
      <c r="T34" s="121"/>
      <c r="U34" s="121"/>
      <c r="V34" s="121"/>
      <c r="W34" s="121"/>
      <c r="X34" s="121"/>
    </row>
    <row r="35" spans="1:24" ht="12.75">
      <c r="A35" s="118"/>
      <c r="B35" s="118"/>
      <c r="C35" s="118"/>
      <c r="D35" s="16" t="s">
        <v>72</v>
      </c>
      <c r="E35" s="16" t="s">
        <v>36</v>
      </c>
      <c r="F35" s="16">
        <v>57938</v>
      </c>
      <c r="G35" s="121"/>
      <c r="H35" s="121"/>
      <c r="I35" s="121"/>
      <c r="J35" s="121"/>
      <c r="K35" s="121"/>
      <c r="L35" s="121"/>
      <c r="M35" s="121"/>
      <c r="N35" s="121"/>
      <c r="O35" s="121"/>
      <c r="P35" s="121"/>
      <c r="Q35" s="121"/>
      <c r="R35" s="121"/>
      <c r="S35" s="121"/>
      <c r="T35" s="121"/>
      <c r="U35" s="121"/>
      <c r="V35" s="121"/>
      <c r="W35" s="121"/>
      <c r="X35" s="121"/>
    </row>
    <row r="36" spans="1:24" ht="15.75" customHeight="1">
      <c r="A36" s="112">
        <v>7</v>
      </c>
      <c r="B36" s="112" t="s">
        <v>29</v>
      </c>
      <c r="C36" s="112" t="s">
        <v>78</v>
      </c>
      <c r="D36" s="10" t="s">
        <v>72</v>
      </c>
      <c r="E36" s="10" t="s">
        <v>36</v>
      </c>
      <c r="F36" s="10">
        <v>62439</v>
      </c>
      <c r="G36" s="122">
        <v>112848.04</v>
      </c>
      <c r="H36" s="122">
        <v>39397.84</v>
      </c>
      <c r="I36" s="122">
        <v>152245.88</v>
      </c>
      <c r="J36" s="112" t="s">
        <v>79</v>
      </c>
      <c r="K36" s="112">
        <v>2</v>
      </c>
      <c r="L36" s="123">
        <v>44977</v>
      </c>
      <c r="M36" s="112" t="s">
        <v>80</v>
      </c>
      <c r="N36" s="112" t="s">
        <v>27</v>
      </c>
      <c r="O36" s="112"/>
      <c r="P36" s="112"/>
      <c r="Q36" s="112" t="s">
        <v>27</v>
      </c>
      <c r="R36" s="112"/>
      <c r="S36" s="112" t="s">
        <v>27</v>
      </c>
      <c r="T36" s="112"/>
      <c r="U36" s="112" t="s">
        <v>27</v>
      </c>
      <c r="V36" s="112"/>
      <c r="W36" s="112" t="s">
        <v>27</v>
      </c>
      <c r="X36" s="112"/>
    </row>
    <row r="37" spans="1:24" ht="12.75">
      <c r="A37" s="112"/>
      <c r="B37" s="112"/>
      <c r="C37" s="112"/>
      <c r="D37" s="16" t="s">
        <v>81</v>
      </c>
      <c r="E37" s="16" t="s">
        <v>36</v>
      </c>
      <c r="F37" s="16">
        <v>25562</v>
      </c>
      <c r="G37" s="122"/>
      <c r="H37" s="122"/>
      <c r="I37" s="122"/>
      <c r="J37" s="122"/>
      <c r="K37" s="122"/>
      <c r="L37" s="122"/>
      <c r="M37" s="122"/>
      <c r="N37" s="122"/>
      <c r="O37" s="122"/>
      <c r="P37" s="122"/>
      <c r="Q37" s="122"/>
      <c r="R37" s="122"/>
      <c r="S37" s="122"/>
      <c r="T37" s="122"/>
      <c r="U37" s="122"/>
      <c r="V37" s="122"/>
      <c r="W37" s="122"/>
      <c r="X37" s="122"/>
    </row>
    <row r="38" spans="1:24" ht="12.75">
      <c r="A38" s="112"/>
      <c r="B38" s="112"/>
      <c r="C38" s="112"/>
      <c r="D38" s="10" t="s">
        <v>76</v>
      </c>
      <c r="E38" s="10" t="s">
        <v>36</v>
      </c>
      <c r="F38" s="10">
        <v>49742</v>
      </c>
      <c r="G38" s="122"/>
      <c r="H38" s="122"/>
      <c r="I38" s="122"/>
      <c r="J38" s="122"/>
      <c r="K38" s="122"/>
      <c r="L38" s="122"/>
      <c r="M38" s="122"/>
      <c r="N38" s="122"/>
      <c r="O38" s="122"/>
      <c r="P38" s="122"/>
      <c r="Q38" s="122"/>
      <c r="R38" s="122"/>
      <c r="S38" s="122"/>
      <c r="T38" s="122"/>
      <c r="U38" s="122"/>
      <c r="V38" s="122"/>
      <c r="W38" s="122"/>
      <c r="X38" s="122"/>
    </row>
    <row r="39" spans="1:24" ht="12.75">
      <c r="A39" s="112"/>
      <c r="B39" s="112"/>
      <c r="C39" s="112"/>
      <c r="D39" s="16" t="s">
        <v>82</v>
      </c>
      <c r="E39" s="16" t="s">
        <v>36</v>
      </c>
      <c r="F39" s="16">
        <v>28210</v>
      </c>
      <c r="G39" s="122"/>
      <c r="H39" s="122"/>
      <c r="I39" s="122"/>
      <c r="J39" s="122"/>
      <c r="K39" s="122"/>
      <c r="L39" s="122"/>
      <c r="M39" s="122"/>
      <c r="N39" s="122"/>
      <c r="O39" s="122"/>
      <c r="P39" s="122"/>
      <c r="Q39" s="122"/>
      <c r="R39" s="122"/>
      <c r="S39" s="122"/>
      <c r="T39" s="122"/>
      <c r="U39" s="122"/>
      <c r="V39" s="122"/>
      <c r="W39" s="122"/>
      <c r="X39" s="122"/>
    </row>
    <row r="40" spans="1:24" ht="12.75">
      <c r="A40" s="112"/>
      <c r="B40" s="112"/>
      <c r="C40" s="112"/>
      <c r="D40" s="10" t="s">
        <v>72</v>
      </c>
      <c r="E40" s="10" t="s">
        <v>36</v>
      </c>
      <c r="F40" s="10">
        <v>57938</v>
      </c>
      <c r="G40" s="122"/>
      <c r="H40" s="122"/>
      <c r="I40" s="122"/>
      <c r="J40" s="122"/>
      <c r="K40" s="122"/>
      <c r="L40" s="122"/>
      <c r="M40" s="122"/>
      <c r="N40" s="122"/>
      <c r="O40" s="122"/>
      <c r="P40" s="122"/>
      <c r="Q40" s="122"/>
      <c r="R40" s="122"/>
      <c r="S40" s="122"/>
      <c r="T40" s="122"/>
      <c r="U40" s="122"/>
      <c r="V40" s="122"/>
      <c r="W40" s="122"/>
      <c r="X40" s="122"/>
    </row>
    <row r="41" spans="1:24" ht="90.75">
      <c r="A41" s="15">
        <v>8</v>
      </c>
      <c r="B41" s="16" t="s">
        <v>29</v>
      </c>
      <c r="C41" s="16" t="s">
        <v>83</v>
      </c>
      <c r="D41" s="16" t="s">
        <v>84</v>
      </c>
      <c r="E41" s="16" t="s">
        <v>85</v>
      </c>
      <c r="F41" s="16" t="s">
        <v>86</v>
      </c>
      <c r="G41" s="17">
        <v>3360000</v>
      </c>
      <c r="H41" s="17">
        <v>1300000</v>
      </c>
      <c r="I41" s="17">
        <v>4660000</v>
      </c>
      <c r="J41" s="16" t="s">
        <v>87</v>
      </c>
      <c r="K41" s="15">
        <v>1</v>
      </c>
      <c r="L41" s="16" t="s">
        <v>88</v>
      </c>
      <c r="M41" s="16" t="s">
        <v>89</v>
      </c>
      <c r="N41" s="15"/>
      <c r="O41" s="16" t="s">
        <v>27</v>
      </c>
      <c r="P41" s="15"/>
      <c r="Q41" s="16" t="s">
        <v>27</v>
      </c>
      <c r="R41" s="15"/>
      <c r="S41" s="16" t="s">
        <v>27</v>
      </c>
      <c r="T41" s="15"/>
      <c r="U41" s="16" t="s">
        <v>27</v>
      </c>
      <c r="V41" s="16" t="s">
        <v>27</v>
      </c>
      <c r="W41" s="15"/>
      <c r="X41" s="15"/>
    </row>
    <row r="42" spans="1:24" ht="90.75">
      <c r="A42" s="9">
        <v>9</v>
      </c>
      <c r="B42" s="10" t="s">
        <v>29</v>
      </c>
      <c r="C42" s="10" t="s">
        <v>83</v>
      </c>
      <c r="D42" s="10" t="s">
        <v>90</v>
      </c>
      <c r="E42" s="10" t="s">
        <v>85</v>
      </c>
      <c r="F42" s="10" t="s">
        <v>86</v>
      </c>
      <c r="G42" s="11">
        <v>650000</v>
      </c>
      <c r="H42" s="11">
        <v>250000</v>
      </c>
      <c r="I42" s="11">
        <v>900000</v>
      </c>
      <c r="J42" s="10" t="s">
        <v>87</v>
      </c>
      <c r="K42" s="9">
        <v>1</v>
      </c>
      <c r="L42" s="10" t="s">
        <v>88</v>
      </c>
      <c r="M42" s="10" t="s">
        <v>89</v>
      </c>
      <c r="N42" s="9"/>
      <c r="O42" s="10" t="s">
        <v>27</v>
      </c>
      <c r="P42" s="9"/>
      <c r="Q42" s="10" t="s">
        <v>27</v>
      </c>
      <c r="R42" s="9"/>
      <c r="S42" s="10" t="s">
        <v>27</v>
      </c>
      <c r="T42" s="9"/>
      <c r="U42" s="10" t="s">
        <v>27</v>
      </c>
      <c r="V42" s="10" t="s">
        <v>27</v>
      </c>
      <c r="W42" s="9"/>
      <c r="X42" s="9"/>
    </row>
    <row r="43" spans="1:24" ht="90.75">
      <c r="A43" s="15">
        <v>10</v>
      </c>
      <c r="B43" s="16" t="s">
        <v>29</v>
      </c>
      <c r="C43" s="16" t="s">
        <v>91</v>
      </c>
      <c r="D43" s="16" t="s">
        <v>91</v>
      </c>
      <c r="E43" s="16" t="s">
        <v>23</v>
      </c>
      <c r="F43" s="16">
        <v>1161</v>
      </c>
      <c r="G43" s="18">
        <v>3084929.5</v>
      </c>
      <c r="H43" s="18">
        <v>2494279.84</v>
      </c>
      <c r="I43" s="18">
        <v>5579209.34</v>
      </c>
      <c r="J43" s="16" t="s">
        <v>54</v>
      </c>
      <c r="K43" s="15">
        <v>1</v>
      </c>
      <c r="L43" s="16" t="s">
        <v>32</v>
      </c>
      <c r="M43" s="16" t="s">
        <v>89</v>
      </c>
      <c r="N43" s="15"/>
      <c r="O43" s="16" t="s">
        <v>27</v>
      </c>
      <c r="P43" s="15"/>
      <c r="Q43" s="16" t="s">
        <v>27</v>
      </c>
      <c r="R43" s="15"/>
      <c r="S43" s="16" t="s">
        <v>27</v>
      </c>
      <c r="T43" s="15"/>
      <c r="U43" s="16" t="s">
        <v>27</v>
      </c>
      <c r="V43" s="15"/>
      <c r="W43" s="16" t="s">
        <v>27</v>
      </c>
      <c r="X43" s="15"/>
    </row>
    <row r="44" spans="1:24" ht="60.75">
      <c r="A44" s="9">
        <v>11</v>
      </c>
      <c r="B44" s="10" t="s">
        <v>29</v>
      </c>
      <c r="C44" s="10" t="s">
        <v>92</v>
      </c>
      <c r="D44" s="10" t="s">
        <v>93</v>
      </c>
      <c r="E44" s="10" t="s">
        <v>94</v>
      </c>
      <c r="F44" s="10">
        <v>261.83</v>
      </c>
      <c r="G44" s="11">
        <v>836219.56</v>
      </c>
      <c r="H44" s="11">
        <v>0</v>
      </c>
      <c r="I44" s="11">
        <v>836219.56</v>
      </c>
      <c r="J44" s="10" t="s">
        <v>95</v>
      </c>
      <c r="K44" s="10">
        <v>2</v>
      </c>
      <c r="L44" s="10" t="s">
        <v>32</v>
      </c>
      <c r="M44" s="10" t="s">
        <v>96</v>
      </c>
      <c r="N44" s="10" t="s">
        <v>27</v>
      </c>
      <c r="O44" s="9"/>
      <c r="P44" s="9"/>
      <c r="Q44" s="10" t="s">
        <v>27</v>
      </c>
      <c r="R44" s="9"/>
      <c r="S44" s="10" t="s">
        <v>27</v>
      </c>
      <c r="T44" s="9"/>
      <c r="U44" s="10" t="s">
        <v>27</v>
      </c>
      <c r="V44" s="9"/>
      <c r="W44" s="10" t="s">
        <v>27</v>
      </c>
      <c r="X44" s="9"/>
    </row>
    <row r="45" spans="1:24" ht="15.75" customHeight="1">
      <c r="A45" s="120">
        <v>12</v>
      </c>
      <c r="B45" s="118" t="s">
        <v>29</v>
      </c>
      <c r="C45" s="118" t="s">
        <v>97</v>
      </c>
      <c r="D45" s="16" t="s">
        <v>98</v>
      </c>
      <c r="E45" s="16" t="s">
        <v>23</v>
      </c>
      <c r="F45" s="16">
        <v>10</v>
      </c>
      <c r="G45" s="119">
        <v>10205.95</v>
      </c>
      <c r="H45" s="119">
        <v>0</v>
      </c>
      <c r="I45" s="119">
        <v>10205.95</v>
      </c>
      <c r="J45" s="120" t="s">
        <v>99</v>
      </c>
      <c r="K45" s="120">
        <v>3</v>
      </c>
      <c r="L45" s="120" t="s">
        <v>66</v>
      </c>
      <c r="M45" s="120" t="s">
        <v>100</v>
      </c>
      <c r="N45" s="120" t="s">
        <v>27</v>
      </c>
      <c r="O45" s="120"/>
      <c r="P45" s="120"/>
      <c r="Q45" s="120" t="s">
        <v>27</v>
      </c>
      <c r="R45" s="120"/>
      <c r="S45" s="120" t="s">
        <v>27</v>
      </c>
      <c r="T45" s="120"/>
      <c r="U45" s="120" t="s">
        <v>27</v>
      </c>
      <c r="V45" s="120"/>
      <c r="W45" s="120" t="s">
        <v>27</v>
      </c>
      <c r="X45" s="120"/>
    </row>
    <row r="46" spans="1:24" ht="12.75">
      <c r="A46" s="120"/>
      <c r="B46" s="120"/>
      <c r="C46" s="120"/>
      <c r="D46" s="10" t="s">
        <v>101</v>
      </c>
      <c r="E46" s="10" t="s">
        <v>23</v>
      </c>
      <c r="F46" s="10"/>
      <c r="G46" s="119"/>
      <c r="H46" s="119"/>
      <c r="I46" s="119"/>
      <c r="J46" s="119"/>
      <c r="K46" s="119"/>
      <c r="L46" s="119"/>
      <c r="M46" s="119"/>
      <c r="N46" s="119"/>
      <c r="O46" s="119"/>
      <c r="P46" s="119"/>
      <c r="Q46" s="119"/>
      <c r="R46" s="119"/>
      <c r="S46" s="119"/>
      <c r="T46" s="119"/>
      <c r="U46" s="119"/>
      <c r="V46" s="119"/>
      <c r="W46" s="119"/>
      <c r="X46" s="119"/>
    </row>
    <row r="47" spans="1:24" ht="50.25">
      <c r="A47" s="15">
        <v>13</v>
      </c>
      <c r="B47" s="16" t="s">
        <v>29</v>
      </c>
      <c r="C47" s="16" t="s">
        <v>102</v>
      </c>
      <c r="D47" s="16" t="s">
        <v>103</v>
      </c>
      <c r="E47" s="15" t="s">
        <v>104</v>
      </c>
      <c r="F47" s="16">
        <v>3421</v>
      </c>
      <c r="G47" s="18">
        <v>200511.65</v>
      </c>
      <c r="H47" s="18">
        <v>802046.61</v>
      </c>
      <c r="I47" s="18">
        <v>1002558.26</v>
      </c>
      <c r="J47" s="16" t="s">
        <v>105</v>
      </c>
      <c r="K47" s="16">
        <v>2</v>
      </c>
      <c r="L47" s="16" t="s">
        <v>66</v>
      </c>
      <c r="M47" s="16" t="s">
        <v>106</v>
      </c>
      <c r="N47" s="15"/>
      <c r="O47" s="16" t="s">
        <v>27</v>
      </c>
      <c r="P47" s="15"/>
      <c r="Q47" s="16" t="s">
        <v>27</v>
      </c>
      <c r="R47" s="15"/>
      <c r="S47" s="16" t="s">
        <v>27</v>
      </c>
      <c r="T47" s="15"/>
      <c r="U47" s="16" t="s">
        <v>27</v>
      </c>
      <c r="V47" s="15"/>
      <c r="W47" s="16" t="s">
        <v>27</v>
      </c>
      <c r="X47" s="15"/>
    </row>
    <row r="48" spans="1:24" ht="60.75">
      <c r="A48" s="9">
        <v>14</v>
      </c>
      <c r="B48" s="10" t="s">
        <v>29</v>
      </c>
      <c r="C48" s="10" t="s">
        <v>107</v>
      </c>
      <c r="D48" s="10" t="s">
        <v>108</v>
      </c>
      <c r="E48" s="9" t="s">
        <v>109</v>
      </c>
      <c r="F48" s="10" t="s">
        <v>24</v>
      </c>
      <c r="G48" s="19">
        <v>100000</v>
      </c>
      <c r="H48" s="19" t="s">
        <v>110</v>
      </c>
      <c r="I48" s="19">
        <v>100000</v>
      </c>
      <c r="J48" s="10" t="s">
        <v>111</v>
      </c>
      <c r="K48" s="10">
        <v>1</v>
      </c>
      <c r="L48" s="10" t="s">
        <v>112</v>
      </c>
      <c r="M48" s="10" t="s">
        <v>112</v>
      </c>
      <c r="N48" s="9"/>
      <c r="O48" s="10" t="s">
        <v>27</v>
      </c>
      <c r="P48" s="10" t="s">
        <v>27</v>
      </c>
      <c r="Q48" s="9"/>
      <c r="R48" s="10" t="s">
        <v>27</v>
      </c>
      <c r="S48" s="9"/>
      <c r="T48" s="9"/>
      <c r="U48" s="10" t="s">
        <v>27</v>
      </c>
      <c r="V48" s="10" t="s">
        <v>27</v>
      </c>
      <c r="W48" s="9"/>
      <c r="X48" s="9"/>
    </row>
    <row r="49" spans="1:24" ht="48.75" customHeight="1">
      <c r="A49" s="120">
        <v>15</v>
      </c>
      <c r="B49" s="118" t="s">
        <v>29</v>
      </c>
      <c r="C49" s="120" t="s">
        <v>113</v>
      </c>
      <c r="D49" s="15" t="s">
        <v>113</v>
      </c>
      <c r="E49" s="15" t="s">
        <v>114</v>
      </c>
      <c r="F49" s="16">
        <v>28</v>
      </c>
      <c r="G49" s="124">
        <v>52394</v>
      </c>
      <c r="H49" s="124">
        <v>0</v>
      </c>
      <c r="I49" s="124">
        <v>52394</v>
      </c>
      <c r="J49" s="120" t="s">
        <v>115</v>
      </c>
      <c r="K49" s="120">
        <v>3</v>
      </c>
      <c r="L49" s="120" t="s">
        <v>116</v>
      </c>
      <c r="M49" s="120" t="s">
        <v>117</v>
      </c>
      <c r="N49" s="120"/>
      <c r="O49" s="120" t="s">
        <v>27</v>
      </c>
      <c r="P49" s="120"/>
      <c r="Q49" s="120" t="s">
        <v>27</v>
      </c>
      <c r="R49" s="120"/>
      <c r="S49" s="120" t="s">
        <v>27</v>
      </c>
      <c r="T49" s="120"/>
      <c r="U49" s="120" t="s">
        <v>27</v>
      </c>
      <c r="V49" s="120"/>
      <c r="W49" s="120" t="s">
        <v>27</v>
      </c>
      <c r="X49" s="120"/>
    </row>
    <row r="50" spans="1:24" ht="48.75" customHeight="1">
      <c r="A50" s="120"/>
      <c r="B50" s="120"/>
      <c r="C50" s="120"/>
      <c r="D50" s="9" t="s">
        <v>118</v>
      </c>
      <c r="E50" s="9" t="s">
        <v>114</v>
      </c>
      <c r="F50" s="9">
        <v>300</v>
      </c>
      <c r="G50" s="124"/>
      <c r="H50" s="124"/>
      <c r="I50" s="124"/>
      <c r="J50" s="124"/>
      <c r="K50" s="124"/>
      <c r="L50" s="124"/>
      <c r="M50" s="124"/>
      <c r="N50" s="124"/>
      <c r="O50" s="124"/>
      <c r="P50" s="124"/>
      <c r="Q50" s="124"/>
      <c r="R50" s="124"/>
      <c r="S50" s="124"/>
      <c r="T50" s="124"/>
      <c r="U50" s="124"/>
      <c r="V50" s="124"/>
      <c r="W50" s="124"/>
      <c r="X50" s="124"/>
    </row>
    <row r="51" spans="1:24" ht="40.5" customHeight="1">
      <c r="A51" s="120">
        <v>16</v>
      </c>
      <c r="B51" s="118" t="s">
        <v>29</v>
      </c>
      <c r="C51" s="120" t="s">
        <v>119</v>
      </c>
      <c r="D51" s="15" t="s">
        <v>120</v>
      </c>
      <c r="E51" s="15" t="s">
        <v>114</v>
      </c>
      <c r="F51" s="16">
        <v>90</v>
      </c>
      <c r="G51" s="119">
        <v>400000</v>
      </c>
      <c r="H51" s="119">
        <v>0</v>
      </c>
      <c r="I51" s="119">
        <v>400000</v>
      </c>
      <c r="J51" s="125" t="s">
        <v>121</v>
      </c>
      <c r="K51" s="120">
        <v>2</v>
      </c>
      <c r="L51" s="125" t="s">
        <v>66</v>
      </c>
      <c r="M51" s="125" t="s">
        <v>122</v>
      </c>
      <c r="N51" s="125"/>
      <c r="O51" s="125" t="s">
        <v>27</v>
      </c>
      <c r="P51" s="125"/>
      <c r="Q51" s="125" t="s">
        <v>27</v>
      </c>
      <c r="R51" s="125"/>
      <c r="S51" s="125" t="s">
        <v>27</v>
      </c>
      <c r="T51" s="125"/>
      <c r="U51" s="125" t="s">
        <v>27</v>
      </c>
      <c r="V51" s="125"/>
      <c r="W51" s="125" t="s">
        <v>27</v>
      </c>
      <c r="X51" s="125"/>
    </row>
    <row r="52" spans="1:24" ht="40.5" customHeight="1">
      <c r="A52" s="120"/>
      <c r="B52" s="120"/>
      <c r="C52" s="120"/>
      <c r="D52" s="9" t="s">
        <v>123</v>
      </c>
      <c r="E52" s="9" t="s">
        <v>114</v>
      </c>
      <c r="F52" s="10">
        <v>1000</v>
      </c>
      <c r="G52" s="119"/>
      <c r="H52" s="119"/>
      <c r="I52" s="119"/>
      <c r="J52" s="119"/>
      <c r="K52" s="119"/>
      <c r="L52" s="119"/>
      <c r="M52" s="119"/>
      <c r="N52" s="119"/>
      <c r="O52" s="119"/>
      <c r="P52" s="119"/>
      <c r="Q52" s="119"/>
      <c r="R52" s="119"/>
      <c r="S52" s="119"/>
      <c r="T52" s="119"/>
      <c r="U52" s="119"/>
      <c r="V52" s="119"/>
      <c r="W52" s="119"/>
      <c r="X52" s="119"/>
    </row>
    <row r="53" spans="1:24" ht="15.75" customHeight="1">
      <c r="A53" s="120">
        <v>17</v>
      </c>
      <c r="B53" s="118" t="s">
        <v>29</v>
      </c>
      <c r="C53" s="120" t="s">
        <v>124</v>
      </c>
      <c r="D53" s="15" t="s">
        <v>125</v>
      </c>
      <c r="E53" s="15" t="s">
        <v>114</v>
      </c>
      <c r="F53" s="16">
        <v>1</v>
      </c>
      <c r="G53" s="119">
        <v>12625.21</v>
      </c>
      <c r="H53" s="119">
        <v>0</v>
      </c>
      <c r="I53" s="119">
        <v>12625.21</v>
      </c>
      <c r="J53" s="125" t="s">
        <v>126</v>
      </c>
      <c r="K53" s="120">
        <v>2</v>
      </c>
      <c r="L53" s="125" t="s">
        <v>116</v>
      </c>
      <c r="M53" s="126">
        <v>44852</v>
      </c>
      <c r="N53" s="125"/>
      <c r="O53" s="125" t="s">
        <v>27</v>
      </c>
      <c r="P53" s="125"/>
      <c r="Q53" s="125" t="s">
        <v>27</v>
      </c>
      <c r="R53" s="125" t="s">
        <v>27</v>
      </c>
      <c r="S53" s="125"/>
      <c r="T53" s="125"/>
      <c r="U53" s="125" t="s">
        <v>27</v>
      </c>
      <c r="V53" s="125"/>
      <c r="W53" s="125" t="s">
        <v>27</v>
      </c>
      <c r="X53" s="125"/>
    </row>
    <row r="54" spans="1:24" ht="20.25">
      <c r="A54" s="120"/>
      <c r="B54" s="120"/>
      <c r="C54" s="120"/>
      <c r="D54" s="9" t="s">
        <v>127</v>
      </c>
      <c r="E54" s="9" t="s">
        <v>114</v>
      </c>
      <c r="F54" s="10">
        <v>2</v>
      </c>
      <c r="G54" s="119"/>
      <c r="H54" s="119"/>
      <c r="I54" s="119"/>
      <c r="J54" s="119"/>
      <c r="K54" s="119"/>
      <c r="L54" s="119"/>
      <c r="M54" s="119"/>
      <c r="N54" s="119"/>
      <c r="O54" s="119"/>
      <c r="P54" s="119"/>
      <c r="Q54" s="119"/>
      <c r="R54" s="119"/>
      <c r="S54" s="119"/>
      <c r="T54" s="119"/>
      <c r="U54" s="119"/>
      <c r="V54" s="119"/>
      <c r="W54" s="119"/>
      <c r="X54" s="119"/>
    </row>
    <row r="55" spans="1:24" ht="15.75" customHeight="1">
      <c r="A55" s="120">
        <v>18</v>
      </c>
      <c r="B55" s="120" t="s">
        <v>29</v>
      </c>
      <c r="C55" s="120" t="s">
        <v>128</v>
      </c>
      <c r="D55" s="15" t="s">
        <v>129</v>
      </c>
      <c r="E55" s="15" t="s">
        <v>114</v>
      </c>
      <c r="F55" s="16"/>
      <c r="G55" s="119">
        <v>150000</v>
      </c>
      <c r="H55" s="119">
        <v>0</v>
      </c>
      <c r="I55" s="119">
        <v>150000</v>
      </c>
      <c r="J55" s="125" t="s">
        <v>130</v>
      </c>
      <c r="K55" s="120">
        <v>2</v>
      </c>
      <c r="L55" s="125" t="s">
        <v>130</v>
      </c>
      <c r="M55" s="125" t="s">
        <v>130</v>
      </c>
      <c r="N55" s="125"/>
      <c r="O55" s="125"/>
      <c r="P55" s="125"/>
      <c r="Q55" s="125"/>
      <c r="R55" s="125"/>
      <c r="S55" s="125"/>
      <c r="T55" s="125"/>
      <c r="U55" s="125"/>
      <c r="V55" s="125"/>
      <c r="W55" s="125"/>
      <c r="X55" s="125" t="s">
        <v>130</v>
      </c>
    </row>
    <row r="56" spans="1:24" ht="12.75">
      <c r="A56" s="120"/>
      <c r="B56" s="120"/>
      <c r="C56" s="120"/>
      <c r="D56" s="9" t="s">
        <v>131</v>
      </c>
      <c r="E56" s="9" t="s">
        <v>114</v>
      </c>
      <c r="F56" s="10"/>
      <c r="G56" s="119"/>
      <c r="H56" s="119"/>
      <c r="I56" s="119"/>
      <c r="J56" s="119"/>
      <c r="K56" s="119"/>
      <c r="L56" s="119"/>
      <c r="M56" s="119"/>
      <c r="N56" s="119"/>
      <c r="O56" s="119"/>
      <c r="P56" s="119"/>
      <c r="Q56" s="119"/>
      <c r="R56" s="119"/>
      <c r="S56" s="119"/>
      <c r="T56" s="119"/>
      <c r="U56" s="119"/>
      <c r="V56" s="119"/>
      <c r="W56" s="119"/>
      <c r="X56" s="119"/>
    </row>
    <row r="57" spans="1:24" ht="40.5">
      <c r="A57" s="15">
        <v>19</v>
      </c>
      <c r="B57" s="15" t="s">
        <v>29</v>
      </c>
      <c r="C57" s="15" t="s">
        <v>132</v>
      </c>
      <c r="D57" s="15" t="s">
        <v>133</v>
      </c>
      <c r="E57" s="15" t="s">
        <v>134</v>
      </c>
      <c r="F57" s="16">
        <v>1000</v>
      </c>
      <c r="G57" s="17">
        <v>0</v>
      </c>
      <c r="H57" s="18">
        <v>6000</v>
      </c>
      <c r="I57" s="18">
        <v>6000</v>
      </c>
      <c r="J57" s="20" t="s">
        <v>135</v>
      </c>
      <c r="K57" s="15">
        <v>3</v>
      </c>
      <c r="L57" s="20" t="s">
        <v>24</v>
      </c>
      <c r="M57" s="20" t="s">
        <v>24</v>
      </c>
      <c r="N57" s="20"/>
      <c r="O57" s="20"/>
      <c r="P57" s="20"/>
      <c r="Q57" s="20"/>
      <c r="R57" s="20"/>
      <c r="S57" s="20"/>
      <c r="T57" s="20"/>
      <c r="U57" s="20"/>
      <c r="V57" s="20"/>
      <c r="W57" s="20"/>
      <c r="X57" s="20"/>
    </row>
    <row r="58" spans="1:24" ht="40.5">
      <c r="A58" s="9">
        <v>20</v>
      </c>
      <c r="B58" s="9" t="s">
        <v>29</v>
      </c>
      <c r="C58" s="9" t="s">
        <v>136</v>
      </c>
      <c r="D58" s="9" t="s">
        <v>137</v>
      </c>
      <c r="E58" s="9" t="s">
        <v>134</v>
      </c>
      <c r="F58" s="10" t="s">
        <v>24</v>
      </c>
      <c r="G58" s="19">
        <v>500000</v>
      </c>
      <c r="H58" s="21">
        <v>0</v>
      </c>
      <c r="I58" s="19">
        <v>500000</v>
      </c>
      <c r="J58" s="22" t="s">
        <v>138</v>
      </c>
      <c r="K58" s="9">
        <v>2</v>
      </c>
      <c r="L58" s="22" t="s">
        <v>24</v>
      </c>
      <c r="M58" s="22" t="s">
        <v>24</v>
      </c>
      <c r="N58" s="22"/>
      <c r="O58" s="22"/>
      <c r="P58" s="22"/>
      <c r="Q58" s="22"/>
      <c r="R58" s="22"/>
      <c r="S58" s="22"/>
      <c r="T58" s="22"/>
      <c r="U58" s="22"/>
      <c r="V58" s="22"/>
      <c r="W58" s="22"/>
      <c r="X58" s="22"/>
    </row>
    <row r="59" spans="1:24" ht="30">
      <c r="A59" s="15">
        <v>21</v>
      </c>
      <c r="B59" s="16" t="s">
        <v>139</v>
      </c>
      <c r="C59" s="16" t="s">
        <v>140</v>
      </c>
      <c r="D59" s="16" t="s">
        <v>141</v>
      </c>
      <c r="E59" s="16" t="s">
        <v>142</v>
      </c>
      <c r="F59" s="16">
        <v>150</v>
      </c>
      <c r="G59" s="23">
        <f>I59*0.7</f>
        <v>86100</v>
      </c>
      <c r="H59" s="23">
        <f>I59*0.3</f>
        <v>36900</v>
      </c>
      <c r="I59" s="17">
        <v>123000</v>
      </c>
      <c r="J59" s="16" t="s">
        <v>143</v>
      </c>
      <c r="K59" s="15">
        <v>3</v>
      </c>
      <c r="L59" s="16" t="s">
        <v>144</v>
      </c>
      <c r="M59" s="16" t="s">
        <v>145</v>
      </c>
      <c r="N59" s="15"/>
      <c r="O59" s="16" t="s">
        <v>27</v>
      </c>
      <c r="P59" s="16" t="s">
        <v>27</v>
      </c>
      <c r="Q59" s="15"/>
      <c r="R59" s="15"/>
      <c r="S59" s="16" t="s">
        <v>27</v>
      </c>
      <c r="T59" s="15"/>
      <c r="U59" s="16" t="s">
        <v>27</v>
      </c>
      <c r="V59" s="15"/>
      <c r="W59" s="16" t="s">
        <v>27</v>
      </c>
      <c r="X59" s="15"/>
    </row>
    <row r="60" spans="1:24" ht="162">
      <c r="A60" s="9">
        <v>22</v>
      </c>
      <c r="B60" s="10" t="s">
        <v>139</v>
      </c>
      <c r="C60" s="9" t="s">
        <v>146</v>
      </c>
      <c r="D60" s="9" t="s">
        <v>147</v>
      </c>
      <c r="E60" s="10" t="s">
        <v>148</v>
      </c>
      <c r="F60" s="10">
        <v>4</v>
      </c>
      <c r="G60" s="12">
        <f>I60*0.5</f>
        <v>1436.37</v>
      </c>
      <c r="H60" s="12">
        <f>I60*0.5</f>
        <v>1436.37</v>
      </c>
      <c r="I60" s="11">
        <v>2872.74</v>
      </c>
      <c r="J60" s="10" t="s">
        <v>149</v>
      </c>
      <c r="K60" s="10">
        <v>3</v>
      </c>
      <c r="L60" s="10" t="s">
        <v>150</v>
      </c>
      <c r="M60" s="10" t="s">
        <v>151</v>
      </c>
      <c r="N60" s="9"/>
      <c r="O60" s="10" t="s">
        <v>27</v>
      </c>
      <c r="P60" s="9"/>
      <c r="Q60" s="10" t="s">
        <v>27</v>
      </c>
      <c r="R60" s="10" t="s">
        <v>27</v>
      </c>
      <c r="S60" s="9"/>
      <c r="T60" s="9"/>
      <c r="U60" s="10" t="s">
        <v>27</v>
      </c>
      <c r="V60" s="9"/>
      <c r="W60" s="10" t="s">
        <v>27</v>
      </c>
      <c r="X60" s="9"/>
    </row>
    <row r="61" spans="1:24" ht="90.75">
      <c r="A61" s="15">
        <v>23</v>
      </c>
      <c r="B61" s="16" t="s">
        <v>139</v>
      </c>
      <c r="C61" s="15" t="s">
        <v>146</v>
      </c>
      <c r="D61" s="15" t="s">
        <v>152</v>
      </c>
      <c r="E61" s="16" t="s">
        <v>153</v>
      </c>
      <c r="F61" s="16">
        <v>48</v>
      </c>
      <c r="G61" s="23">
        <f>I61*0.5</f>
        <v>3654.16</v>
      </c>
      <c r="H61" s="23">
        <f>I61*0.5</f>
        <v>3654.16</v>
      </c>
      <c r="I61" s="17">
        <v>7308.32</v>
      </c>
      <c r="J61" s="16" t="s">
        <v>149</v>
      </c>
      <c r="K61" s="16">
        <v>3</v>
      </c>
      <c r="L61" s="16" t="s">
        <v>150</v>
      </c>
      <c r="M61" s="16" t="s">
        <v>151</v>
      </c>
      <c r="N61" s="15"/>
      <c r="O61" s="16" t="s">
        <v>27</v>
      </c>
      <c r="P61" s="15"/>
      <c r="Q61" s="16" t="s">
        <v>27</v>
      </c>
      <c r="R61" s="16" t="s">
        <v>27</v>
      </c>
      <c r="S61" s="15"/>
      <c r="T61" s="15"/>
      <c r="U61" s="16" t="s">
        <v>27</v>
      </c>
      <c r="V61" s="15"/>
      <c r="W61" s="16" t="s">
        <v>27</v>
      </c>
      <c r="X61" s="15"/>
    </row>
    <row r="62" spans="1:24" ht="70.5">
      <c r="A62" s="9">
        <v>24</v>
      </c>
      <c r="B62" s="10" t="s">
        <v>139</v>
      </c>
      <c r="C62" s="9" t="s">
        <v>146</v>
      </c>
      <c r="D62" s="9" t="s">
        <v>154</v>
      </c>
      <c r="E62" s="10" t="s">
        <v>153</v>
      </c>
      <c r="F62" s="10">
        <v>20</v>
      </c>
      <c r="G62" s="12">
        <f>I62*0.5</f>
        <v>3686.6</v>
      </c>
      <c r="H62" s="12">
        <f>I62*0.5</f>
        <v>3686.6</v>
      </c>
      <c r="I62" s="11">
        <v>7373.2</v>
      </c>
      <c r="J62" s="10" t="s">
        <v>149</v>
      </c>
      <c r="K62" s="10">
        <v>3</v>
      </c>
      <c r="L62" s="10" t="s">
        <v>150</v>
      </c>
      <c r="M62" s="10" t="s">
        <v>151</v>
      </c>
      <c r="N62" s="9"/>
      <c r="O62" s="10" t="s">
        <v>27</v>
      </c>
      <c r="P62" s="9"/>
      <c r="Q62" s="10" t="s">
        <v>27</v>
      </c>
      <c r="R62" s="10" t="s">
        <v>27</v>
      </c>
      <c r="S62" s="9"/>
      <c r="T62" s="9"/>
      <c r="U62" s="10" t="s">
        <v>27</v>
      </c>
      <c r="V62" s="9"/>
      <c r="W62" s="10" t="s">
        <v>27</v>
      </c>
      <c r="X62" s="9"/>
    </row>
    <row r="63" spans="1:24" ht="90.75">
      <c r="A63" s="15">
        <v>25</v>
      </c>
      <c r="B63" s="16" t="s">
        <v>139</v>
      </c>
      <c r="C63" s="15" t="s">
        <v>146</v>
      </c>
      <c r="D63" s="15" t="s">
        <v>155</v>
      </c>
      <c r="E63" s="16" t="s">
        <v>153</v>
      </c>
      <c r="F63" s="16">
        <v>5</v>
      </c>
      <c r="G63" s="23">
        <f>I63*0.4</f>
        <v>2771.8</v>
      </c>
      <c r="H63" s="23">
        <f>I63*0.6</f>
        <v>4157.7</v>
      </c>
      <c r="I63" s="17">
        <v>6929.5</v>
      </c>
      <c r="J63" s="16" t="s">
        <v>149</v>
      </c>
      <c r="K63" s="16">
        <v>3</v>
      </c>
      <c r="L63" s="16" t="s">
        <v>150</v>
      </c>
      <c r="M63" s="16" t="s">
        <v>151</v>
      </c>
      <c r="N63" s="15"/>
      <c r="O63" s="16" t="s">
        <v>27</v>
      </c>
      <c r="P63" s="15"/>
      <c r="Q63" s="16" t="s">
        <v>27</v>
      </c>
      <c r="R63" s="16" t="s">
        <v>27</v>
      </c>
      <c r="S63" s="15"/>
      <c r="T63" s="15"/>
      <c r="U63" s="16" t="s">
        <v>27</v>
      </c>
      <c r="V63" s="15"/>
      <c r="W63" s="16" t="s">
        <v>27</v>
      </c>
      <c r="X63" s="15"/>
    </row>
    <row r="64" spans="1:24" ht="20.25">
      <c r="A64" s="9">
        <v>26</v>
      </c>
      <c r="B64" s="10" t="s">
        <v>139</v>
      </c>
      <c r="C64" s="9" t="s">
        <v>146</v>
      </c>
      <c r="D64" s="9" t="s">
        <v>156</v>
      </c>
      <c r="E64" s="9" t="s">
        <v>134</v>
      </c>
      <c r="F64" s="10">
        <v>4</v>
      </c>
      <c r="G64" s="12">
        <f>I64*0.5</f>
        <v>140</v>
      </c>
      <c r="H64" s="12">
        <f>I64*0.5</f>
        <v>140</v>
      </c>
      <c r="I64" s="11">
        <v>280</v>
      </c>
      <c r="J64" s="10" t="s">
        <v>149</v>
      </c>
      <c r="K64" s="9">
        <v>3</v>
      </c>
      <c r="L64" s="10" t="s">
        <v>150</v>
      </c>
      <c r="M64" s="10" t="s">
        <v>151</v>
      </c>
      <c r="N64" s="9"/>
      <c r="O64" s="10" t="s">
        <v>27</v>
      </c>
      <c r="P64" s="9"/>
      <c r="Q64" s="10" t="s">
        <v>27</v>
      </c>
      <c r="R64" s="10" t="s">
        <v>27</v>
      </c>
      <c r="S64" s="9"/>
      <c r="T64" s="9"/>
      <c r="U64" s="10" t="s">
        <v>27</v>
      </c>
      <c r="V64" s="9"/>
      <c r="W64" s="10" t="s">
        <v>27</v>
      </c>
      <c r="X64" s="9"/>
    </row>
    <row r="65" spans="1:24" ht="111">
      <c r="A65" s="15">
        <v>27</v>
      </c>
      <c r="B65" s="16" t="s">
        <v>139</v>
      </c>
      <c r="C65" s="16" t="s">
        <v>157</v>
      </c>
      <c r="D65" s="16" t="s">
        <v>158</v>
      </c>
      <c r="E65" s="16" t="s">
        <v>23</v>
      </c>
      <c r="F65" s="16">
        <v>1</v>
      </c>
      <c r="G65" s="17">
        <v>0</v>
      </c>
      <c r="H65" s="17">
        <v>4166.06</v>
      </c>
      <c r="I65" s="17">
        <v>4166.06</v>
      </c>
      <c r="J65" s="16" t="s">
        <v>159</v>
      </c>
      <c r="K65" s="15">
        <v>3</v>
      </c>
      <c r="L65" s="16" t="s">
        <v>160</v>
      </c>
      <c r="M65" s="16" t="s">
        <v>161</v>
      </c>
      <c r="N65" s="15"/>
      <c r="O65" s="16" t="s">
        <v>27</v>
      </c>
      <c r="P65" s="16" t="s">
        <v>27</v>
      </c>
      <c r="Q65" s="15"/>
      <c r="R65" s="16" t="s">
        <v>27</v>
      </c>
      <c r="S65" s="15"/>
      <c r="T65" s="15"/>
      <c r="U65" s="16" t="s">
        <v>27</v>
      </c>
      <c r="V65" s="15"/>
      <c r="W65" s="16" t="s">
        <v>27</v>
      </c>
      <c r="X65" s="15"/>
    </row>
    <row r="66" spans="1:24" ht="111">
      <c r="A66" s="9">
        <v>28</v>
      </c>
      <c r="B66" s="10" t="s">
        <v>139</v>
      </c>
      <c r="C66" s="10" t="s">
        <v>157</v>
      </c>
      <c r="D66" s="10" t="s">
        <v>162</v>
      </c>
      <c r="E66" s="10" t="s">
        <v>23</v>
      </c>
      <c r="F66" s="10">
        <v>1</v>
      </c>
      <c r="G66" s="11">
        <v>0</v>
      </c>
      <c r="H66" s="11">
        <v>12304.75</v>
      </c>
      <c r="I66" s="11">
        <v>12304.75</v>
      </c>
      <c r="J66" s="10" t="s">
        <v>159</v>
      </c>
      <c r="K66" s="9">
        <v>3</v>
      </c>
      <c r="L66" s="10" t="s">
        <v>160</v>
      </c>
      <c r="M66" s="10" t="s">
        <v>161</v>
      </c>
      <c r="N66" s="9"/>
      <c r="O66" s="10" t="s">
        <v>27</v>
      </c>
      <c r="P66" s="10" t="s">
        <v>27</v>
      </c>
      <c r="Q66" s="9"/>
      <c r="R66" s="10" t="s">
        <v>27</v>
      </c>
      <c r="S66" s="9"/>
      <c r="T66" s="9"/>
      <c r="U66" s="10" t="s">
        <v>27</v>
      </c>
      <c r="V66" s="9"/>
      <c r="W66" s="10" t="s">
        <v>27</v>
      </c>
      <c r="X66" s="9"/>
    </row>
    <row r="67" spans="1:24" ht="111">
      <c r="A67" s="15">
        <v>29</v>
      </c>
      <c r="B67" s="16" t="s">
        <v>139</v>
      </c>
      <c r="C67" s="16" t="s">
        <v>163</v>
      </c>
      <c r="D67" s="15" t="s">
        <v>164</v>
      </c>
      <c r="E67" s="16" t="s">
        <v>153</v>
      </c>
      <c r="F67" s="16">
        <v>5</v>
      </c>
      <c r="G67" s="23">
        <f>0.6*I67</f>
        <v>19914.899999999998</v>
      </c>
      <c r="H67" s="23">
        <f>I67*0.4</f>
        <v>13276.6</v>
      </c>
      <c r="I67" s="17">
        <v>33191.5</v>
      </c>
      <c r="J67" s="16" t="s">
        <v>165</v>
      </c>
      <c r="K67" s="16">
        <v>1</v>
      </c>
      <c r="L67" s="16" t="s">
        <v>160</v>
      </c>
      <c r="M67" s="16" t="s">
        <v>161</v>
      </c>
      <c r="N67" s="15"/>
      <c r="O67" s="16" t="s">
        <v>27</v>
      </c>
      <c r="P67" s="16" t="s">
        <v>27</v>
      </c>
      <c r="Q67" s="15"/>
      <c r="R67" s="16" t="s">
        <v>27</v>
      </c>
      <c r="S67" s="15"/>
      <c r="T67" s="15"/>
      <c r="U67" s="16" t="s">
        <v>27</v>
      </c>
      <c r="V67" s="15"/>
      <c r="W67" s="16" t="s">
        <v>27</v>
      </c>
      <c r="X67" s="16" t="s">
        <v>166</v>
      </c>
    </row>
    <row r="68" spans="1:24" ht="40.5">
      <c r="A68" s="9">
        <v>30</v>
      </c>
      <c r="B68" s="10" t="s">
        <v>139</v>
      </c>
      <c r="C68" s="9" t="s">
        <v>164</v>
      </c>
      <c r="D68" s="9" t="s">
        <v>164</v>
      </c>
      <c r="E68" s="9" t="s">
        <v>153</v>
      </c>
      <c r="F68" s="10">
        <v>4000</v>
      </c>
      <c r="G68" s="12">
        <f>I68*0.7</f>
        <v>140000</v>
      </c>
      <c r="H68" s="12">
        <f>I68*0.3</f>
        <v>60000</v>
      </c>
      <c r="I68" s="11">
        <v>200000</v>
      </c>
      <c r="J68" s="9" t="s">
        <v>167</v>
      </c>
      <c r="K68" s="9">
        <v>3</v>
      </c>
      <c r="L68" s="9" t="s">
        <v>130</v>
      </c>
      <c r="M68" s="9" t="s">
        <v>130</v>
      </c>
      <c r="N68" s="9" t="s">
        <v>130</v>
      </c>
      <c r="O68" s="10"/>
      <c r="P68" s="9" t="s">
        <v>130</v>
      </c>
      <c r="Q68" s="9"/>
      <c r="R68" s="9" t="s">
        <v>130</v>
      </c>
      <c r="S68" s="9"/>
      <c r="T68" s="9" t="s">
        <v>130</v>
      </c>
      <c r="U68" s="10"/>
      <c r="V68" s="9" t="s">
        <v>130</v>
      </c>
      <c r="W68" s="10"/>
      <c r="X68" s="10"/>
    </row>
    <row r="69" spans="1:24" ht="20.25">
      <c r="A69" s="15">
        <v>31</v>
      </c>
      <c r="B69" s="16" t="s">
        <v>139</v>
      </c>
      <c r="C69" s="15" t="s">
        <v>168</v>
      </c>
      <c r="D69" s="15" t="s">
        <v>169</v>
      </c>
      <c r="E69" s="15" t="s">
        <v>153</v>
      </c>
      <c r="F69" s="16">
        <v>4000</v>
      </c>
      <c r="G69" s="23">
        <f>I69*0.7</f>
        <v>28000</v>
      </c>
      <c r="H69" s="23">
        <f>I69*0.3</f>
        <v>12000</v>
      </c>
      <c r="I69" s="17">
        <v>40000</v>
      </c>
      <c r="J69" s="16"/>
      <c r="K69" s="15">
        <v>3</v>
      </c>
      <c r="L69" s="16"/>
      <c r="M69" s="16"/>
      <c r="N69" s="15"/>
      <c r="O69" s="16"/>
      <c r="P69" s="16"/>
      <c r="Q69" s="15"/>
      <c r="R69" s="16"/>
      <c r="S69" s="15"/>
      <c r="T69" s="15"/>
      <c r="U69" s="16"/>
      <c r="V69" s="15"/>
      <c r="W69" s="16"/>
      <c r="X69" s="16"/>
    </row>
    <row r="70" spans="1:24" ht="60.75">
      <c r="A70" s="9">
        <v>32</v>
      </c>
      <c r="B70" s="10" t="s">
        <v>139</v>
      </c>
      <c r="C70" s="9" t="s">
        <v>170</v>
      </c>
      <c r="D70" s="9" t="s">
        <v>170</v>
      </c>
      <c r="E70" s="9" t="s">
        <v>171</v>
      </c>
      <c r="F70" s="10">
        <v>1</v>
      </c>
      <c r="G70" s="11">
        <v>0</v>
      </c>
      <c r="H70" s="11">
        <v>2122</v>
      </c>
      <c r="I70" s="11">
        <v>2122</v>
      </c>
      <c r="J70" s="10"/>
      <c r="K70" s="9">
        <v>3</v>
      </c>
      <c r="L70" s="10"/>
      <c r="M70" s="10"/>
      <c r="N70" s="9"/>
      <c r="O70" s="10"/>
      <c r="P70" s="10"/>
      <c r="Q70" s="9"/>
      <c r="R70" s="10"/>
      <c r="S70" s="9"/>
      <c r="T70" s="9"/>
      <c r="U70" s="10"/>
      <c r="V70" s="9"/>
      <c r="W70" s="10"/>
      <c r="X70" s="10"/>
    </row>
    <row r="71" spans="1:24" ht="101.25">
      <c r="A71" s="15">
        <v>33</v>
      </c>
      <c r="B71" s="16" t="s">
        <v>172</v>
      </c>
      <c r="C71" s="16" t="s">
        <v>173</v>
      </c>
      <c r="D71" s="16" t="s">
        <v>174</v>
      </c>
      <c r="E71" s="16" t="s">
        <v>175</v>
      </c>
      <c r="F71" s="16">
        <v>4346</v>
      </c>
      <c r="G71" s="17" t="s">
        <v>176</v>
      </c>
      <c r="H71" s="17" t="s">
        <v>177</v>
      </c>
      <c r="I71" s="17" t="s">
        <v>178</v>
      </c>
      <c r="J71" s="16" t="s">
        <v>179</v>
      </c>
      <c r="K71" s="16">
        <v>2</v>
      </c>
      <c r="L71" s="16" t="s">
        <v>144</v>
      </c>
      <c r="M71" s="24">
        <v>44713</v>
      </c>
      <c r="N71" s="16" t="s">
        <v>27</v>
      </c>
      <c r="O71" s="15"/>
      <c r="P71" s="16" t="s">
        <v>27</v>
      </c>
      <c r="Q71" s="15"/>
      <c r="R71" s="15"/>
      <c r="S71" s="16" t="s">
        <v>27</v>
      </c>
      <c r="T71" s="15"/>
      <c r="U71" s="16" t="s">
        <v>27</v>
      </c>
      <c r="V71" s="15"/>
      <c r="W71" s="16" t="s">
        <v>27</v>
      </c>
      <c r="X71" s="16" t="s">
        <v>180</v>
      </c>
    </row>
    <row r="72" spans="1:24" ht="111">
      <c r="A72" s="9">
        <v>34</v>
      </c>
      <c r="B72" s="10" t="s">
        <v>181</v>
      </c>
      <c r="C72" s="10" t="s">
        <v>182</v>
      </c>
      <c r="D72" s="10" t="s">
        <v>183</v>
      </c>
      <c r="E72" s="10" t="s">
        <v>184</v>
      </c>
      <c r="F72" s="10" t="s">
        <v>184</v>
      </c>
      <c r="G72" s="11">
        <v>1034000</v>
      </c>
      <c r="H72" s="11">
        <v>66000</v>
      </c>
      <c r="I72" s="12">
        <f aca="true" t="shared" si="0" ref="I72:I102">SUM(G72:H72)</f>
        <v>1100000</v>
      </c>
      <c r="J72" s="10" t="s">
        <v>185</v>
      </c>
      <c r="K72" s="25">
        <v>1</v>
      </c>
      <c r="L72" s="10" t="s">
        <v>186</v>
      </c>
      <c r="M72" s="10" t="s">
        <v>186</v>
      </c>
      <c r="N72" s="10" t="s">
        <v>27</v>
      </c>
      <c r="O72" s="9"/>
      <c r="P72" s="10" t="s">
        <v>27</v>
      </c>
      <c r="Q72" s="9"/>
      <c r="R72" s="10" t="s">
        <v>27</v>
      </c>
      <c r="S72" s="9"/>
      <c r="T72" s="10" t="s">
        <v>27</v>
      </c>
      <c r="U72" s="9"/>
      <c r="V72" s="9"/>
      <c r="W72" s="10" t="s">
        <v>27</v>
      </c>
      <c r="X72" s="10" t="s">
        <v>187</v>
      </c>
    </row>
    <row r="73" spans="1:24" ht="12.75">
      <c r="A73" s="15">
        <v>35</v>
      </c>
      <c r="B73" s="16" t="s">
        <v>181</v>
      </c>
      <c r="C73" s="16" t="s">
        <v>182</v>
      </c>
      <c r="D73" s="16" t="s">
        <v>188</v>
      </c>
      <c r="E73" s="16" t="s">
        <v>184</v>
      </c>
      <c r="F73" s="16" t="s">
        <v>184</v>
      </c>
      <c r="G73" s="17">
        <v>66000</v>
      </c>
      <c r="H73" s="17">
        <v>759000</v>
      </c>
      <c r="I73" s="23">
        <f t="shared" si="0"/>
        <v>825000</v>
      </c>
      <c r="J73" s="15"/>
      <c r="K73" s="26">
        <v>1</v>
      </c>
      <c r="L73" s="15"/>
      <c r="M73" s="15"/>
      <c r="N73" s="15"/>
      <c r="O73" s="15"/>
      <c r="P73" s="15"/>
      <c r="Q73" s="15"/>
      <c r="R73" s="15"/>
      <c r="S73" s="15"/>
      <c r="T73" s="15"/>
      <c r="U73" s="15"/>
      <c r="V73" s="15"/>
      <c r="W73" s="15"/>
      <c r="X73" s="15"/>
    </row>
    <row r="74" spans="1:24" ht="30">
      <c r="A74" s="9">
        <v>36</v>
      </c>
      <c r="B74" s="10" t="s">
        <v>181</v>
      </c>
      <c r="C74" s="10" t="s">
        <v>189</v>
      </c>
      <c r="D74" s="10" t="s">
        <v>189</v>
      </c>
      <c r="E74" s="10" t="s">
        <v>184</v>
      </c>
      <c r="F74" s="10" t="s">
        <v>184</v>
      </c>
      <c r="G74" s="11">
        <v>1570800</v>
      </c>
      <c r="H74" s="11">
        <v>299200</v>
      </c>
      <c r="I74" s="12">
        <f t="shared" si="0"/>
        <v>1870000</v>
      </c>
      <c r="J74" s="9"/>
      <c r="K74" s="25">
        <v>1</v>
      </c>
      <c r="L74" s="9"/>
      <c r="M74" s="9"/>
      <c r="N74" s="9"/>
      <c r="O74" s="9"/>
      <c r="P74" s="9"/>
      <c r="Q74" s="9"/>
      <c r="R74" s="9"/>
      <c r="S74" s="9"/>
      <c r="T74" s="9"/>
      <c r="U74" s="9"/>
      <c r="V74" s="9"/>
      <c r="W74" s="9"/>
      <c r="X74" s="9"/>
    </row>
    <row r="75" spans="1:24" ht="12.75">
      <c r="A75" s="15">
        <v>37</v>
      </c>
      <c r="B75" s="16" t="s">
        <v>181</v>
      </c>
      <c r="C75" s="16" t="s">
        <v>190</v>
      </c>
      <c r="D75" s="16" t="s">
        <v>190</v>
      </c>
      <c r="E75" s="16" t="s">
        <v>184</v>
      </c>
      <c r="F75" s="16" t="s">
        <v>184</v>
      </c>
      <c r="G75" s="17">
        <v>252000</v>
      </c>
      <c r="H75" s="17">
        <v>108000</v>
      </c>
      <c r="I75" s="23">
        <f t="shared" si="0"/>
        <v>360000</v>
      </c>
      <c r="J75" s="15"/>
      <c r="K75" s="26">
        <v>2</v>
      </c>
      <c r="L75" s="15"/>
      <c r="M75" s="15"/>
      <c r="N75" s="15"/>
      <c r="O75" s="15"/>
      <c r="P75" s="15"/>
      <c r="Q75" s="15"/>
      <c r="R75" s="15"/>
      <c r="S75" s="15"/>
      <c r="T75" s="15"/>
      <c r="U75" s="15"/>
      <c r="V75" s="15"/>
      <c r="W75" s="15"/>
      <c r="X75" s="15"/>
    </row>
    <row r="76" spans="1:24" ht="20.25">
      <c r="A76" s="9">
        <v>38</v>
      </c>
      <c r="B76" s="10" t="s">
        <v>181</v>
      </c>
      <c r="C76" s="10" t="s">
        <v>191</v>
      </c>
      <c r="D76" s="10" t="s">
        <v>191</v>
      </c>
      <c r="E76" s="10" t="s">
        <v>184</v>
      </c>
      <c r="F76" s="10" t="s">
        <v>184</v>
      </c>
      <c r="G76" s="11">
        <v>5016000</v>
      </c>
      <c r="H76" s="11">
        <v>1584000</v>
      </c>
      <c r="I76" s="12">
        <f t="shared" si="0"/>
        <v>6600000</v>
      </c>
      <c r="J76" s="9"/>
      <c r="K76" s="25">
        <v>1</v>
      </c>
      <c r="L76" s="9"/>
      <c r="M76" s="9"/>
      <c r="N76" s="9"/>
      <c r="O76" s="9"/>
      <c r="P76" s="9"/>
      <c r="Q76" s="9"/>
      <c r="R76" s="9"/>
      <c r="S76" s="9"/>
      <c r="T76" s="9"/>
      <c r="U76" s="9"/>
      <c r="V76" s="9"/>
      <c r="W76" s="9"/>
      <c r="X76" s="9"/>
    </row>
    <row r="77" spans="1:24" ht="50.25">
      <c r="A77" s="15">
        <v>39</v>
      </c>
      <c r="B77" s="16" t="s">
        <v>181</v>
      </c>
      <c r="C77" s="16" t="s">
        <v>192</v>
      </c>
      <c r="D77" s="16" t="s">
        <v>192</v>
      </c>
      <c r="E77" s="16" t="s">
        <v>184</v>
      </c>
      <c r="F77" s="16" t="s">
        <v>184</v>
      </c>
      <c r="G77" s="17">
        <v>445191.12</v>
      </c>
      <c r="H77" s="17">
        <v>791450.88</v>
      </c>
      <c r="I77" s="23">
        <f t="shared" si="0"/>
        <v>1236642</v>
      </c>
      <c r="J77" s="15"/>
      <c r="K77" s="26">
        <v>1</v>
      </c>
      <c r="L77" s="15"/>
      <c r="M77" s="15"/>
      <c r="N77" s="15"/>
      <c r="O77" s="15"/>
      <c r="P77" s="15"/>
      <c r="Q77" s="15"/>
      <c r="R77" s="15"/>
      <c r="S77" s="15"/>
      <c r="T77" s="15"/>
      <c r="U77" s="15"/>
      <c r="V77" s="15"/>
      <c r="W77" s="15"/>
      <c r="X77" s="15"/>
    </row>
    <row r="78" spans="1:24" ht="12.75">
      <c r="A78" s="9">
        <v>40</v>
      </c>
      <c r="B78" s="10" t="s">
        <v>181</v>
      </c>
      <c r="C78" s="10" t="s">
        <v>193</v>
      </c>
      <c r="D78" s="10" t="s">
        <v>193</v>
      </c>
      <c r="E78" s="10" t="s">
        <v>184</v>
      </c>
      <c r="F78" s="10" t="s">
        <v>184</v>
      </c>
      <c r="G78" s="11">
        <v>1377237.4</v>
      </c>
      <c r="H78" s="11">
        <v>590244.6</v>
      </c>
      <c r="I78" s="12">
        <f t="shared" si="0"/>
        <v>1967482</v>
      </c>
      <c r="J78" s="9"/>
      <c r="K78" s="25">
        <v>1</v>
      </c>
      <c r="L78" s="9"/>
      <c r="M78" s="9"/>
      <c r="N78" s="9"/>
      <c r="O78" s="9"/>
      <c r="P78" s="9"/>
      <c r="Q78" s="9"/>
      <c r="R78" s="9"/>
      <c r="S78" s="9"/>
      <c r="T78" s="9"/>
      <c r="U78" s="9"/>
      <c r="V78" s="9"/>
      <c r="W78" s="9"/>
      <c r="X78" s="9"/>
    </row>
    <row r="79" spans="1:24" ht="12.75">
      <c r="A79" s="15">
        <v>41</v>
      </c>
      <c r="B79" s="16" t="s">
        <v>181</v>
      </c>
      <c r="C79" s="16" t="s">
        <v>194</v>
      </c>
      <c r="D79" s="16" t="s">
        <v>194</v>
      </c>
      <c r="E79" s="16" t="s">
        <v>184</v>
      </c>
      <c r="F79" s="16" t="s">
        <v>184</v>
      </c>
      <c r="G79" s="17">
        <v>0</v>
      </c>
      <c r="H79" s="17">
        <v>1400000</v>
      </c>
      <c r="I79" s="23">
        <f t="shared" si="0"/>
        <v>1400000</v>
      </c>
      <c r="J79" s="15"/>
      <c r="K79" s="26">
        <v>1</v>
      </c>
      <c r="L79" s="15"/>
      <c r="M79" s="15"/>
      <c r="N79" s="15"/>
      <c r="O79" s="15"/>
      <c r="P79" s="15"/>
      <c r="Q79" s="15"/>
      <c r="R79" s="15"/>
      <c r="S79" s="15"/>
      <c r="T79" s="15"/>
      <c r="U79" s="15"/>
      <c r="V79" s="15"/>
      <c r="W79" s="15"/>
      <c r="X79" s="15"/>
    </row>
    <row r="80" spans="1:24" ht="20.25">
      <c r="A80" s="9">
        <v>42</v>
      </c>
      <c r="B80" s="10" t="s">
        <v>181</v>
      </c>
      <c r="C80" s="10" t="s">
        <v>195</v>
      </c>
      <c r="D80" s="10" t="s">
        <v>195</v>
      </c>
      <c r="E80" s="10" t="s">
        <v>184</v>
      </c>
      <c r="F80" s="10" t="s">
        <v>184</v>
      </c>
      <c r="G80" s="11">
        <v>1155000</v>
      </c>
      <c r="H80" s="11">
        <v>495000</v>
      </c>
      <c r="I80" s="12">
        <f t="shared" si="0"/>
        <v>1650000</v>
      </c>
      <c r="J80" s="9"/>
      <c r="K80" s="25">
        <v>1</v>
      </c>
      <c r="L80" s="9"/>
      <c r="M80" s="9"/>
      <c r="N80" s="9"/>
      <c r="O80" s="9"/>
      <c r="P80" s="9"/>
      <c r="Q80" s="9"/>
      <c r="R80" s="9"/>
      <c r="S80" s="9"/>
      <c r="T80" s="9"/>
      <c r="U80" s="9"/>
      <c r="V80" s="9"/>
      <c r="W80" s="9"/>
      <c r="X80" s="9"/>
    </row>
    <row r="81" spans="1:24" ht="30">
      <c r="A81" s="15">
        <v>43</v>
      </c>
      <c r="B81" s="16" t="s">
        <v>181</v>
      </c>
      <c r="C81" s="16" t="s">
        <v>196</v>
      </c>
      <c r="D81" s="16" t="s">
        <v>196</v>
      </c>
      <c r="E81" s="16" t="s">
        <v>184</v>
      </c>
      <c r="F81" s="16" t="s">
        <v>184</v>
      </c>
      <c r="G81" s="17">
        <v>0</v>
      </c>
      <c r="H81" s="17">
        <v>1540000</v>
      </c>
      <c r="I81" s="23">
        <f t="shared" si="0"/>
        <v>1540000</v>
      </c>
      <c r="J81" s="15"/>
      <c r="K81" s="26">
        <v>1</v>
      </c>
      <c r="L81" s="15"/>
      <c r="M81" s="15"/>
      <c r="N81" s="15"/>
      <c r="O81" s="15"/>
      <c r="P81" s="15"/>
      <c r="Q81" s="15"/>
      <c r="R81" s="15"/>
      <c r="S81" s="15"/>
      <c r="T81" s="15"/>
      <c r="U81" s="15"/>
      <c r="V81" s="15"/>
      <c r="W81" s="15"/>
      <c r="X81" s="15"/>
    </row>
    <row r="82" spans="1:24" ht="12.75">
      <c r="A82" s="9">
        <v>44</v>
      </c>
      <c r="B82" s="10" t="s">
        <v>181</v>
      </c>
      <c r="C82" s="10" t="s">
        <v>197</v>
      </c>
      <c r="D82" s="10" t="s">
        <v>197</v>
      </c>
      <c r="E82" s="10" t="s">
        <v>184</v>
      </c>
      <c r="F82" s="10" t="s">
        <v>184</v>
      </c>
      <c r="G82" s="11">
        <v>0</v>
      </c>
      <c r="H82" s="11">
        <v>1320000</v>
      </c>
      <c r="I82" s="12">
        <f t="shared" si="0"/>
        <v>1320000</v>
      </c>
      <c r="J82" s="9"/>
      <c r="K82" s="25">
        <v>1</v>
      </c>
      <c r="L82" s="9"/>
      <c r="M82" s="9"/>
      <c r="N82" s="9"/>
      <c r="O82" s="9"/>
      <c r="P82" s="9"/>
      <c r="Q82" s="9"/>
      <c r="R82" s="9"/>
      <c r="S82" s="9"/>
      <c r="T82" s="9"/>
      <c r="U82" s="9"/>
      <c r="V82" s="9"/>
      <c r="W82" s="9"/>
      <c r="X82" s="9"/>
    </row>
    <row r="83" spans="1:24" ht="20.25">
      <c r="A83" s="15">
        <v>45</v>
      </c>
      <c r="B83" s="16" t="s">
        <v>181</v>
      </c>
      <c r="C83" s="16" t="s">
        <v>198</v>
      </c>
      <c r="D83" s="16" t="s">
        <v>198</v>
      </c>
      <c r="E83" s="16" t="s">
        <v>184</v>
      </c>
      <c r="F83" s="16" t="s">
        <v>184</v>
      </c>
      <c r="G83" s="17">
        <v>1379962.1</v>
      </c>
      <c r="H83" s="17">
        <v>526062.9</v>
      </c>
      <c r="I83" s="23">
        <f t="shared" si="0"/>
        <v>1906025</v>
      </c>
      <c r="J83" s="15"/>
      <c r="K83" s="26">
        <v>1</v>
      </c>
      <c r="L83" s="15"/>
      <c r="M83" s="15"/>
      <c r="N83" s="15"/>
      <c r="O83" s="15"/>
      <c r="P83" s="15"/>
      <c r="Q83" s="15"/>
      <c r="R83" s="15"/>
      <c r="S83" s="15"/>
      <c r="T83" s="15"/>
      <c r="U83" s="15"/>
      <c r="V83" s="15"/>
      <c r="W83" s="15"/>
      <c r="X83" s="15"/>
    </row>
    <row r="84" spans="1:24" ht="60.75">
      <c r="A84" s="9">
        <v>46</v>
      </c>
      <c r="B84" s="10" t="s">
        <v>181</v>
      </c>
      <c r="C84" s="10" t="s">
        <v>199</v>
      </c>
      <c r="D84" s="10" t="s">
        <v>199</v>
      </c>
      <c r="E84" s="10" t="s">
        <v>184</v>
      </c>
      <c r="F84" s="10" t="s">
        <v>184</v>
      </c>
      <c r="G84" s="11">
        <v>950722.41</v>
      </c>
      <c r="H84" s="11">
        <v>362430.09</v>
      </c>
      <c r="I84" s="12">
        <f t="shared" si="0"/>
        <v>1313152.5</v>
      </c>
      <c r="J84" s="9"/>
      <c r="K84" s="25">
        <v>1</v>
      </c>
      <c r="L84" s="9"/>
      <c r="M84" s="9"/>
      <c r="N84" s="9"/>
      <c r="O84" s="9"/>
      <c r="P84" s="9"/>
      <c r="Q84" s="9"/>
      <c r="R84" s="9"/>
      <c r="S84" s="9"/>
      <c r="T84" s="9"/>
      <c r="U84" s="9"/>
      <c r="V84" s="9"/>
      <c r="W84" s="9"/>
      <c r="X84" s="9"/>
    </row>
    <row r="85" spans="1:24" ht="60.75">
      <c r="A85" s="15">
        <v>47</v>
      </c>
      <c r="B85" s="16" t="s">
        <v>181</v>
      </c>
      <c r="C85" s="16" t="s">
        <v>200</v>
      </c>
      <c r="D85" s="16" t="s">
        <v>200</v>
      </c>
      <c r="E85" s="16" t="s">
        <v>184</v>
      </c>
      <c r="F85" s="16" t="s">
        <v>184</v>
      </c>
      <c r="G85" s="17">
        <v>0</v>
      </c>
      <c r="H85" s="17">
        <v>500000</v>
      </c>
      <c r="I85" s="23">
        <f t="shared" si="0"/>
        <v>500000</v>
      </c>
      <c r="J85" s="15"/>
      <c r="K85" s="26">
        <v>1</v>
      </c>
      <c r="L85" s="15"/>
      <c r="M85" s="15"/>
      <c r="N85" s="15"/>
      <c r="O85" s="15"/>
      <c r="P85" s="15"/>
      <c r="Q85" s="15"/>
      <c r="R85" s="15"/>
      <c r="S85" s="15"/>
      <c r="T85" s="15"/>
      <c r="U85" s="15"/>
      <c r="V85" s="15"/>
      <c r="W85" s="15"/>
      <c r="X85" s="15"/>
    </row>
    <row r="86" spans="1:24" ht="20.25">
      <c r="A86" s="9">
        <v>48</v>
      </c>
      <c r="B86" s="10" t="s">
        <v>181</v>
      </c>
      <c r="C86" s="10" t="s">
        <v>201</v>
      </c>
      <c r="D86" s="10" t="s">
        <v>201</v>
      </c>
      <c r="E86" s="10" t="s">
        <v>184</v>
      </c>
      <c r="F86" s="10" t="s">
        <v>184</v>
      </c>
      <c r="G86" s="11">
        <v>0</v>
      </c>
      <c r="H86" s="11">
        <v>10000</v>
      </c>
      <c r="I86" s="12">
        <f t="shared" si="0"/>
        <v>10000</v>
      </c>
      <c r="J86" s="9"/>
      <c r="K86" s="25">
        <v>1</v>
      </c>
      <c r="L86" s="9"/>
      <c r="M86" s="9"/>
      <c r="N86" s="9"/>
      <c r="O86" s="9"/>
      <c r="P86" s="9"/>
      <c r="Q86" s="9"/>
      <c r="R86" s="9"/>
      <c r="S86" s="9"/>
      <c r="T86" s="9"/>
      <c r="U86" s="9"/>
      <c r="V86" s="9"/>
      <c r="W86" s="9"/>
      <c r="X86" s="9"/>
    </row>
    <row r="87" spans="1:24" ht="20.25">
      <c r="A87" s="15">
        <v>49</v>
      </c>
      <c r="B87" s="16" t="s">
        <v>181</v>
      </c>
      <c r="C87" s="16" t="s">
        <v>202</v>
      </c>
      <c r="D87" s="16" t="s">
        <v>202</v>
      </c>
      <c r="E87" s="16" t="s">
        <v>184</v>
      </c>
      <c r="F87" s="16" t="s">
        <v>184</v>
      </c>
      <c r="G87" s="17">
        <v>0</v>
      </c>
      <c r="H87" s="17">
        <v>59757.5</v>
      </c>
      <c r="I87" s="23">
        <f t="shared" si="0"/>
        <v>59757.5</v>
      </c>
      <c r="J87" s="15"/>
      <c r="K87" s="26">
        <v>2</v>
      </c>
      <c r="L87" s="15"/>
      <c r="M87" s="15"/>
      <c r="N87" s="15"/>
      <c r="O87" s="15"/>
      <c r="P87" s="15"/>
      <c r="Q87" s="15"/>
      <c r="R87" s="15"/>
      <c r="S87" s="15"/>
      <c r="T87" s="15"/>
      <c r="U87" s="15"/>
      <c r="V87" s="15"/>
      <c r="W87" s="15"/>
      <c r="X87" s="15"/>
    </row>
    <row r="88" spans="1:24" ht="12.75">
      <c r="A88" s="9">
        <v>50</v>
      </c>
      <c r="B88" s="10" t="s">
        <v>181</v>
      </c>
      <c r="C88" s="10" t="s">
        <v>203</v>
      </c>
      <c r="D88" s="10" t="s">
        <v>203</v>
      </c>
      <c r="E88" s="10" t="s">
        <v>184</v>
      </c>
      <c r="F88" s="10" t="s">
        <v>184</v>
      </c>
      <c r="G88" s="11">
        <v>0</v>
      </c>
      <c r="H88" s="11">
        <v>125000</v>
      </c>
      <c r="I88" s="12">
        <f t="shared" si="0"/>
        <v>125000</v>
      </c>
      <c r="J88" s="9"/>
      <c r="K88" s="25">
        <v>1</v>
      </c>
      <c r="L88" s="9"/>
      <c r="M88" s="9"/>
      <c r="N88" s="9"/>
      <c r="O88" s="9"/>
      <c r="P88" s="9"/>
      <c r="Q88" s="9"/>
      <c r="R88" s="9"/>
      <c r="S88" s="9"/>
      <c r="T88" s="9"/>
      <c r="U88" s="9"/>
      <c r="V88" s="9"/>
      <c r="W88" s="9"/>
      <c r="X88" s="9"/>
    </row>
    <row r="89" spans="1:24" ht="20.25">
      <c r="A89" s="15">
        <v>51</v>
      </c>
      <c r="B89" s="16" t="s">
        <v>181</v>
      </c>
      <c r="C89" s="16" t="s">
        <v>204</v>
      </c>
      <c r="D89" s="16" t="s">
        <v>204</v>
      </c>
      <c r="E89" s="16" t="s">
        <v>184</v>
      </c>
      <c r="F89" s="16" t="s">
        <v>184</v>
      </c>
      <c r="G89" s="17">
        <v>0</v>
      </c>
      <c r="H89" s="17">
        <v>47700</v>
      </c>
      <c r="I89" s="23">
        <f t="shared" si="0"/>
        <v>47700</v>
      </c>
      <c r="J89" s="15"/>
      <c r="K89" s="26">
        <v>1</v>
      </c>
      <c r="L89" s="15"/>
      <c r="M89" s="15"/>
      <c r="N89" s="15"/>
      <c r="O89" s="15"/>
      <c r="P89" s="15"/>
      <c r="Q89" s="15"/>
      <c r="R89" s="15"/>
      <c r="S89" s="15"/>
      <c r="T89" s="15"/>
      <c r="U89" s="15"/>
      <c r="V89" s="15"/>
      <c r="W89" s="15"/>
      <c r="X89" s="15"/>
    </row>
    <row r="90" spans="1:24" ht="20.25">
      <c r="A90" s="9">
        <v>52</v>
      </c>
      <c r="B90" s="10" t="s">
        <v>181</v>
      </c>
      <c r="C90" s="10" t="s">
        <v>205</v>
      </c>
      <c r="D90" s="10" t="s">
        <v>205</v>
      </c>
      <c r="E90" s="10" t="s">
        <v>184</v>
      </c>
      <c r="F90" s="10" t="s">
        <v>184</v>
      </c>
      <c r="G90" s="11">
        <v>0</v>
      </c>
      <c r="H90" s="11">
        <v>10220</v>
      </c>
      <c r="I90" s="12">
        <f t="shared" si="0"/>
        <v>10220</v>
      </c>
      <c r="J90" s="9"/>
      <c r="K90" s="25">
        <v>1</v>
      </c>
      <c r="L90" s="9"/>
      <c r="M90" s="9"/>
      <c r="N90" s="9"/>
      <c r="O90" s="9"/>
      <c r="P90" s="9"/>
      <c r="Q90" s="9"/>
      <c r="R90" s="9"/>
      <c r="S90" s="9"/>
      <c r="T90" s="9"/>
      <c r="U90" s="9"/>
      <c r="V90" s="9"/>
      <c r="W90" s="9"/>
      <c r="X90" s="9"/>
    </row>
    <row r="91" spans="1:24" ht="30">
      <c r="A91" s="15">
        <v>53</v>
      </c>
      <c r="B91" s="16" t="s">
        <v>181</v>
      </c>
      <c r="C91" s="16" t="s">
        <v>206</v>
      </c>
      <c r="D91" s="16" t="s">
        <v>206</v>
      </c>
      <c r="E91" s="16" t="s">
        <v>184</v>
      </c>
      <c r="F91" s="16" t="s">
        <v>184</v>
      </c>
      <c r="G91" s="17">
        <v>0</v>
      </c>
      <c r="H91" s="17">
        <v>1478620</v>
      </c>
      <c r="I91" s="23">
        <f t="shared" si="0"/>
        <v>1478620</v>
      </c>
      <c r="J91" s="15"/>
      <c r="K91" s="26">
        <v>1</v>
      </c>
      <c r="L91" s="15"/>
      <c r="M91" s="15"/>
      <c r="N91" s="15"/>
      <c r="O91" s="15"/>
      <c r="P91" s="15"/>
      <c r="Q91" s="15"/>
      <c r="R91" s="15"/>
      <c r="S91" s="15"/>
      <c r="T91" s="15"/>
      <c r="U91" s="15"/>
      <c r="V91" s="15"/>
      <c r="W91" s="15"/>
      <c r="X91" s="15"/>
    </row>
    <row r="92" spans="1:24" ht="20.25">
      <c r="A92" s="9">
        <v>54</v>
      </c>
      <c r="B92" s="10" t="s">
        <v>181</v>
      </c>
      <c r="C92" s="9" t="s">
        <v>207</v>
      </c>
      <c r="D92" s="9" t="s">
        <v>207</v>
      </c>
      <c r="E92" s="10" t="s">
        <v>184</v>
      </c>
      <c r="F92" s="10" t="s">
        <v>184</v>
      </c>
      <c r="G92" s="11">
        <v>0</v>
      </c>
      <c r="H92" s="11">
        <v>55810</v>
      </c>
      <c r="I92" s="12">
        <f t="shared" si="0"/>
        <v>55810</v>
      </c>
      <c r="J92" s="9"/>
      <c r="K92" s="25">
        <v>1</v>
      </c>
      <c r="L92" s="9"/>
      <c r="M92" s="9"/>
      <c r="N92" s="9"/>
      <c r="O92" s="9"/>
      <c r="P92" s="9"/>
      <c r="Q92" s="9"/>
      <c r="R92" s="9"/>
      <c r="S92" s="9"/>
      <c r="T92" s="9"/>
      <c r="U92" s="9"/>
      <c r="V92" s="9"/>
      <c r="W92" s="9"/>
      <c r="X92" s="9"/>
    </row>
    <row r="93" spans="1:24" ht="20.25">
      <c r="A93" s="15">
        <v>55</v>
      </c>
      <c r="B93" s="16" t="s">
        <v>181</v>
      </c>
      <c r="C93" s="16" t="s">
        <v>208</v>
      </c>
      <c r="D93" s="16" t="s">
        <v>208</v>
      </c>
      <c r="E93" s="16" t="s">
        <v>184</v>
      </c>
      <c r="F93" s="16" t="s">
        <v>184</v>
      </c>
      <c r="G93" s="17">
        <v>0</v>
      </c>
      <c r="H93" s="17">
        <v>120000</v>
      </c>
      <c r="I93" s="23">
        <f t="shared" si="0"/>
        <v>120000</v>
      </c>
      <c r="J93" s="15"/>
      <c r="K93" s="26">
        <v>1</v>
      </c>
      <c r="L93" s="15"/>
      <c r="M93" s="15"/>
      <c r="N93" s="15"/>
      <c r="O93" s="15"/>
      <c r="P93" s="15"/>
      <c r="Q93" s="15"/>
      <c r="R93" s="15"/>
      <c r="S93" s="15"/>
      <c r="T93" s="15"/>
      <c r="U93" s="15"/>
      <c r="V93" s="15"/>
      <c r="W93" s="15"/>
      <c r="X93" s="15"/>
    </row>
    <row r="94" spans="1:24" ht="30">
      <c r="A94" s="9">
        <v>56</v>
      </c>
      <c r="B94" s="10" t="s">
        <v>181</v>
      </c>
      <c r="C94" s="10" t="s">
        <v>209</v>
      </c>
      <c r="D94" s="10" t="s">
        <v>209</v>
      </c>
      <c r="E94" s="10" t="s">
        <v>184</v>
      </c>
      <c r="F94" s="10" t="s">
        <v>184</v>
      </c>
      <c r="G94" s="11">
        <v>0</v>
      </c>
      <c r="H94" s="11">
        <v>321000</v>
      </c>
      <c r="I94" s="12">
        <f t="shared" si="0"/>
        <v>321000</v>
      </c>
      <c r="J94" s="9"/>
      <c r="K94" s="25">
        <v>1</v>
      </c>
      <c r="L94" s="9"/>
      <c r="M94" s="9"/>
      <c r="N94" s="9"/>
      <c r="O94" s="9"/>
      <c r="P94" s="9"/>
      <c r="Q94" s="9"/>
      <c r="R94" s="9"/>
      <c r="S94" s="9"/>
      <c r="T94" s="9"/>
      <c r="U94" s="9"/>
      <c r="V94" s="9"/>
      <c r="W94" s="9"/>
      <c r="X94" s="9"/>
    </row>
    <row r="95" spans="1:24" ht="12.75">
      <c r="A95" s="15">
        <v>57</v>
      </c>
      <c r="B95" s="16" t="s">
        <v>181</v>
      </c>
      <c r="C95" s="15" t="s">
        <v>210</v>
      </c>
      <c r="D95" s="15" t="s">
        <v>210</v>
      </c>
      <c r="E95" s="16" t="s">
        <v>184</v>
      </c>
      <c r="F95" s="16" t="s">
        <v>184</v>
      </c>
      <c r="G95" s="17">
        <v>0</v>
      </c>
      <c r="H95" s="17">
        <v>400000</v>
      </c>
      <c r="I95" s="23">
        <f t="shared" si="0"/>
        <v>400000</v>
      </c>
      <c r="J95" s="15"/>
      <c r="K95" s="26">
        <v>1</v>
      </c>
      <c r="L95" s="15"/>
      <c r="M95" s="15"/>
      <c r="N95" s="15"/>
      <c r="O95" s="15"/>
      <c r="P95" s="15"/>
      <c r="Q95" s="15"/>
      <c r="R95" s="15"/>
      <c r="S95" s="15"/>
      <c r="T95" s="15"/>
      <c r="U95" s="15"/>
      <c r="V95" s="15"/>
      <c r="W95" s="15"/>
      <c r="X95" s="15"/>
    </row>
    <row r="96" spans="1:24" ht="30">
      <c r="A96" s="9">
        <v>58</v>
      </c>
      <c r="B96" s="10" t="s">
        <v>181</v>
      </c>
      <c r="C96" s="10" t="s">
        <v>211</v>
      </c>
      <c r="D96" s="10" t="s">
        <v>211</v>
      </c>
      <c r="E96" s="10" t="s">
        <v>184</v>
      </c>
      <c r="F96" s="10" t="s">
        <v>184</v>
      </c>
      <c r="G96" s="11">
        <v>1600000</v>
      </c>
      <c r="H96" s="11">
        <v>0</v>
      </c>
      <c r="I96" s="12">
        <f t="shared" si="0"/>
        <v>1600000</v>
      </c>
      <c r="J96" s="9"/>
      <c r="K96" s="25">
        <v>1</v>
      </c>
      <c r="L96" s="9"/>
      <c r="M96" s="9"/>
      <c r="N96" s="9"/>
      <c r="O96" s="9"/>
      <c r="P96" s="9"/>
      <c r="Q96" s="9"/>
      <c r="R96" s="9"/>
      <c r="S96" s="9"/>
      <c r="T96" s="9"/>
      <c r="U96" s="9"/>
      <c r="V96" s="9"/>
      <c r="W96" s="9"/>
      <c r="X96" s="9"/>
    </row>
    <row r="97" spans="1:24" ht="30">
      <c r="A97" s="15">
        <v>59</v>
      </c>
      <c r="B97" s="16" t="s">
        <v>181</v>
      </c>
      <c r="C97" s="16" t="s">
        <v>212</v>
      </c>
      <c r="D97" s="16" t="s">
        <v>212</v>
      </c>
      <c r="E97" s="16" t="s">
        <v>184</v>
      </c>
      <c r="F97" s="16" t="s">
        <v>184</v>
      </c>
      <c r="G97" s="17">
        <v>0</v>
      </c>
      <c r="H97" s="17">
        <v>965000</v>
      </c>
      <c r="I97" s="23">
        <f t="shared" si="0"/>
        <v>965000</v>
      </c>
      <c r="J97" s="15"/>
      <c r="K97" s="26">
        <v>1</v>
      </c>
      <c r="L97" s="15"/>
      <c r="M97" s="15"/>
      <c r="N97" s="15"/>
      <c r="O97" s="15"/>
      <c r="P97" s="15"/>
      <c r="Q97" s="15"/>
      <c r="R97" s="15"/>
      <c r="S97" s="15"/>
      <c r="T97" s="15"/>
      <c r="U97" s="15"/>
      <c r="V97" s="15"/>
      <c r="W97" s="15"/>
      <c r="X97" s="15"/>
    </row>
    <row r="98" spans="1:24" ht="12.75">
      <c r="A98" s="9">
        <v>60</v>
      </c>
      <c r="B98" s="10" t="s">
        <v>181</v>
      </c>
      <c r="C98" s="10" t="s">
        <v>213</v>
      </c>
      <c r="D98" s="10" t="s">
        <v>213</v>
      </c>
      <c r="E98" s="10" t="s">
        <v>184</v>
      </c>
      <c r="F98" s="10" t="s">
        <v>184</v>
      </c>
      <c r="G98" s="11">
        <v>70763</v>
      </c>
      <c r="H98" s="12"/>
      <c r="I98" s="12">
        <f t="shared" si="0"/>
        <v>70763</v>
      </c>
      <c r="J98" s="9"/>
      <c r="K98" s="25">
        <v>1</v>
      </c>
      <c r="L98" s="9"/>
      <c r="M98" s="9"/>
      <c r="N98" s="9"/>
      <c r="O98" s="9"/>
      <c r="P98" s="9"/>
      <c r="Q98" s="9"/>
      <c r="R98" s="9"/>
      <c r="S98" s="9"/>
      <c r="T98" s="9"/>
      <c r="U98" s="9"/>
      <c r="V98" s="9"/>
      <c r="W98" s="9"/>
      <c r="X98" s="9"/>
    </row>
    <row r="99" spans="1:24" ht="12.75">
      <c r="A99" s="15">
        <v>61</v>
      </c>
      <c r="B99" s="16" t="s">
        <v>181</v>
      </c>
      <c r="C99" s="16" t="s">
        <v>214</v>
      </c>
      <c r="D99" s="16" t="s">
        <v>214</v>
      </c>
      <c r="E99" s="16" t="s">
        <v>184</v>
      </c>
      <c r="F99" s="16" t="s">
        <v>184</v>
      </c>
      <c r="G99" s="17">
        <v>1212365</v>
      </c>
      <c r="H99" s="17">
        <v>519585</v>
      </c>
      <c r="I99" s="23">
        <f t="shared" si="0"/>
        <v>1731950</v>
      </c>
      <c r="J99" s="15"/>
      <c r="K99" s="26">
        <v>1</v>
      </c>
      <c r="L99" s="15"/>
      <c r="M99" s="15"/>
      <c r="N99" s="15"/>
      <c r="O99" s="15"/>
      <c r="P99" s="15"/>
      <c r="Q99" s="15"/>
      <c r="R99" s="15"/>
      <c r="S99" s="15"/>
      <c r="T99" s="15"/>
      <c r="U99" s="15"/>
      <c r="V99" s="15"/>
      <c r="W99" s="15"/>
      <c r="X99" s="15"/>
    </row>
    <row r="100" spans="1:24" ht="30">
      <c r="A100" s="9">
        <v>62</v>
      </c>
      <c r="B100" s="10" t="s">
        <v>181</v>
      </c>
      <c r="C100" s="10" t="s">
        <v>215</v>
      </c>
      <c r="D100" s="10" t="s">
        <v>215</v>
      </c>
      <c r="E100" s="10" t="s">
        <v>184</v>
      </c>
      <c r="F100" s="10" t="s">
        <v>184</v>
      </c>
      <c r="G100" s="11">
        <v>0</v>
      </c>
      <c r="H100" s="11">
        <v>10000</v>
      </c>
      <c r="I100" s="12">
        <f t="shared" si="0"/>
        <v>10000</v>
      </c>
      <c r="J100" s="9"/>
      <c r="K100" s="25">
        <v>3</v>
      </c>
      <c r="L100" s="9"/>
      <c r="M100" s="9"/>
      <c r="N100" s="9"/>
      <c r="O100" s="9"/>
      <c r="P100" s="9"/>
      <c r="Q100" s="9"/>
      <c r="R100" s="9"/>
      <c r="S100" s="9"/>
      <c r="T100" s="9"/>
      <c r="U100" s="9"/>
      <c r="V100" s="9"/>
      <c r="W100" s="9"/>
      <c r="X100" s="9"/>
    </row>
    <row r="101" spans="1:24" ht="20.25">
      <c r="A101" s="15">
        <v>63</v>
      </c>
      <c r="B101" s="16" t="s">
        <v>181</v>
      </c>
      <c r="C101" s="16" t="s">
        <v>216</v>
      </c>
      <c r="D101" s="16" t="s">
        <v>216</v>
      </c>
      <c r="E101" s="16" t="s">
        <v>184</v>
      </c>
      <c r="F101" s="16" t="s">
        <v>184</v>
      </c>
      <c r="G101" s="17">
        <v>0</v>
      </c>
      <c r="H101" s="17">
        <v>25000</v>
      </c>
      <c r="I101" s="23">
        <f t="shared" si="0"/>
        <v>25000</v>
      </c>
      <c r="J101" s="15"/>
      <c r="K101" s="26">
        <v>3</v>
      </c>
      <c r="L101" s="15"/>
      <c r="M101" s="15"/>
      <c r="N101" s="15"/>
      <c r="O101" s="15"/>
      <c r="P101" s="15"/>
      <c r="Q101" s="15"/>
      <c r="R101" s="15"/>
      <c r="S101" s="15"/>
      <c r="T101" s="15"/>
      <c r="U101" s="15"/>
      <c r="V101" s="15"/>
      <c r="W101" s="15"/>
      <c r="X101" s="15"/>
    </row>
    <row r="102" spans="1:24" ht="40.5">
      <c r="A102" s="9">
        <v>64</v>
      </c>
      <c r="B102" s="10" t="s">
        <v>181</v>
      </c>
      <c r="C102" s="10" t="s">
        <v>217</v>
      </c>
      <c r="D102" s="10" t="s">
        <v>217</v>
      </c>
      <c r="E102" s="10" t="s">
        <v>184</v>
      </c>
      <c r="F102" s="10" t="s">
        <v>184</v>
      </c>
      <c r="G102" s="11">
        <v>0</v>
      </c>
      <c r="H102" s="11">
        <v>10000</v>
      </c>
      <c r="I102" s="12">
        <f t="shared" si="0"/>
        <v>10000</v>
      </c>
      <c r="J102" s="9"/>
      <c r="K102" s="25">
        <v>3</v>
      </c>
      <c r="L102" s="9"/>
      <c r="M102" s="9"/>
      <c r="N102" s="9"/>
      <c r="O102" s="9"/>
      <c r="P102" s="9"/>
      <c r="Q102" s="9"/>
      <c r="R102" s="9"/>
      <c r="S102" s="9"/>
      <c r="T102" s="9"/>
      <c r="U102" s="9"/>
      <c r="V102" s="9"/>
      <c r="W102" s="9"/>
      <c r="X102" s="9"/>
    </row>
    <row r="103" spans="1:24" ht="60.75">
      <c r="A103" s="15">
        <v>65</v>
      </c>
      <c r="B103" s="16" t="s">
        <v>218</v>
      </c>
      <c r="C103" s="16" t="s">
        <v>219</v>
      </c>
      <c r="D103" s="16" t="s">
        <v>220</v>
      </c>
      <c r="E103" s="16" t="s">
        <v>23</v>
      </c>
      <c r="F103" s="16">
        <v>300</v>
      </c>
      <c r="G103" s="17">
        <v>0</v>
      </c>
      <c r="H103" s="17">
        <v>3</v>
      </c>
      <c r="I103" s="17">
        <v>3</v>
      </c>
      <c r="J103" s="16" t="s">
        <v>221</v>
      </c>
      <c r="K103" s="16">
        <v>2</v>
      </c>
      <c r="L103" s="16" t="s">
        <v>222</v>
      </c>
      <c r="M103" s="16" t="s">
        <v>130</v>
      </c>
      <c r="N103" s="16" t="s">
        <v>27</v>
      </c>
      <c r="O103" s="15"/>
      <c r="P103" s="16" t="s">
        <v>27</v>
      </c>
      <c r="Q103" s="15"/>
      <c r="R103" s="15"/>
      <c r="S103" s="16" t="s">
        <v>27</v>
      </c>
      <c r="T103" s="15"/>
      <c r="U103" s="16" t="s">
        <v>27</v>
      </c>
      <c r="V103" s="15"/>
      <c r="W103" s="16" t="s">
        <v>27</v>
      </c>
      <c r="X103" s="15"/>
    </row>
    <row r="104" spans="1:24" ht="40.5">
      <c r="A104" s="9">
        <v>66</v>
      </c>
      <c r="B104" s="10" t="s">
        <v>218</v>
      </c>
      <c r="C104" s="10" t="s">
        <v>219</v>
      </c>
      <c r="D104" s="10" t="s">
        <v>223</v>
      </c>
      <c r="E104" s="10" t="s">
        <v>23</v>
      </c>
      <c r="F104" s="10">
        <v>50</v>
      </c>
      <c r="G104" s="11">
        <v>0</v>
      </c>
      <c r="H104" s="11">
        <v>0.5</v>
      </c>
      <c r="I104" s="11">
        <v>0.5</v>
      </c>
      <c r="J104" s="9"/>
      <c r="K104" s="10">
        <v>2</v>
      </c>
      <c r="L104" s="9"/>
      <c r="M104" s="9"/>
      <c r="N104" s="9"/>
      <c r="O104" s="9"/>
      <c r="P104" s="9"/>
      <c r="Q104" s="9"/>
      <c r="R104" s="9"/>
      <c r="S104" s="9"/>
      <c r="T104" s="9"/>
      <c r="U104" s="9"/>
      <c r="V104" s="9"/>
      <c r="W104" s="9"/>
      <c r="X104" s="9"/>
    </row>
    <row r="105" spans="1:24" ht="40.5">
      <c r="A105" s="15">
        <v>67</v>
      </c>
      <c r="B105" s="16" t="s">
        <v>218</v>
      </c>
      <c r="C105" s="16" t="s">
        <v>219</v>
      </c>
      <c r="D105" s="16" t="s">
        <v>224</v>
      </c>
      <c r="E105" s="16" t="s">
        <v>23</v>
      </c>
      <c r="F105" s="16">
        <v>350</v>
      </c>
      <c r="G105" s="17">
        <v>0</v>
      </c>
      <c r="H105" s="17">
        <v>3.5</v>
      </c>
      <c r="I105" s="17">
        <v>3.5</v>
      </c>
      <c r="J105" s="15"/>
      <c r="K105" s="16">
        <v>2</v>
      </c>
      <c r="L105" s="15"/>
      <c r="M105" s="15"/>
      <c r="N105" s="15"/>
      <c r="O105" s="15"/>
      <c r="P105" s="15"/>
      <c r="Q105" s="15"/>
      <c r="R105" s="15"/>
      <c r="S105" s="15"/>
      <c r="T105" s="15"/>
      <c r="U105" s="15"/>
      <c r="V105" s="15"/>
      <c r="W105" s="15"/>
      <c r="X105" s="15"/>
    </row>
    <row r="106" spans="1:24" ht="40.5">
      <c r="A106" s="9">
        <v>68</v>
      </c>
      <c r="B106" s="10" t="s">
        <v>218</v>
      </c>
      <c r="C106" s="10" t="s">
        <v>219</v>
      </c>
      <c r="D106" s="10" t="s">
        <v>225</v>
      </c>
      <c r="E106" s="10" t="s">
        <v>23</v>
      </c>
      <c r="F106" s="10">
        <v>300</v>
      </c>
      <c r="G106" s="11">
        <v>0</v>
      </c>
      <c r="H106" s="11">
        <v>203094</v>
      </c>
      <c r="I106" s="11">
        <v>203094</v>
      </c>
      <c r="J106" s="9"/>
      <c r="K106" s="10">
        <v>2</v>
      </c>
      <c r="L106" s="9"/>
      <c r="M106" s="9"/>
      <c r="N106" s="9"/>
      <c r="O106" s="9"/>
      <c r="P106" s="9"/>
      <c r="Q106" s="9"/>
      <c r="R106" s="9"/>
      <c r="S106" s="9"/>
      <c r="T106" s="9"/>
      <c r="U106" s="9"/>
      <c r="V106" s="9"/>
      <c r="W106" s="9"/>
      <c r="X106" s="9"/>
    </row>
    <row r="107" spans="1:24" ht="40.5">
      <c r="A107" s="15">
        <v>69</v>
      </c>
      <c r="B107" s="16" t="s">
        <v>218</v>
      </c>
      <c r="C107" s="16" t="s">
        <v>219</v>
      </c>
      <c r="D107" s="16" t="s">
        <v>226</v>
      </c>
      <c r="E107" s="16" t="s">
        <v>23</v>
      </c>
      <c r="F107" s="16">
        <v>50</v>
      </c>
      <c r="G107" s="17">
        <v>0</v>
      </c>
      <c r="H107" s="17">
        <v>191715</v>
      </c>
      <c r="I107" s="17">
        <v>191715</v>
      </c>
      <c r="J107" s="15"/>
      <c r="K107" s="16">
        <v>2</v>
      </c>
      <c r="L107" s="15"/>
      <c r="M107" s="15"/>
      <c r="N107" s="15"/>
      <c r="O107" s="15"/>
      <c r="P107" s="15"/>
      <c r="Q107" s="15"/>
      <c r="R107" s="15"/>
      <c r="S107" s="15"/>
      <c r="T107" s="15"/>
      <c r="U107" s="15"/>
      <c r="V107" s="15"/>
      <c r="W107" s="15"/>
      <c r="X107" s="15"/>
    </row>
    <row r="108" spans="1:24" ht="40.5">
      <c r="A108" s="9">
        <v>70</v>
      </c>
      <c r="B108" s="10" t="s">
        <v>218</v>
      </c>
      <c r="C108" s="10" t="s">
        <v>219</v>
      </c>
      <c r="D108" s="10" t="s">
        <v>227</v>
      </c>
      <c r="E108" s="10" t="s">
        <v>23</v>
      </c>
      <c r="F108" s="10">
        <v>50</v>
      </c>
      <c r="G108" s="11">
        <v>0</v>
      </c>
      <c r="H108" s="11">
        <v>4250</v>
      </c>
      <c r="I108" s="11">
        <v>4250</v>
      </c>
      <c r="J108" s="9"/>
      <c r="K108" s="10">
        <v>2</v>
      </c>
      <c r="L108" s="9"/>
      <c r="M108" s="9"/>
      <c r="N108" s="9"/>
      <c r="O108" s="9"/>
      <c r="P108" s="9"/>
      <c r="Q108" s="9"/>
      <c r="R108" s="9"/>
      <c r="S108" s="9"/>
      <c r="T108" s="9"/>
      <c r="U108" s="9"/>
      <c r="V108" s="9"/>
      <c r="W108" s="9"/>
      <c r="X108" s="9"/>
    </row>
    <row r="109" spans="1:24" ht="60.75">
      <c r="A109" s="15">
        <v>71</v>
      </c>
      <c r="B109" s="16" t="s">
        <v>228</v>
      </c>
      <c r="C109" s="16" t="s">
        <v>229</v>
      </c>
      <c r="D109" s="16" t="s">
        <v>230</v>
      </c>
      <c r="E109" s="16" t="s">
        <v>23</v>
      </c>
      <c r="F109" s="16">
        <v>500</v>
      </c>
      <c r="G109" s="18">
        <v>110</v>
      </c>
      <c r="H109" s="18">
        <v>110</v>
      </c>
      <c r="I109" s="17">
        <v>220</v>
      </c>
      <c r="J109" s="16" t="s">
        <v>231</v>
      </c>
      <c r="K109" s="16">
        <v>2</v>
      </c>
      <c r="L109" s="15"/>
      <c r="M109" s="15"/>
      <c r="N109" s="15"/>
      <c r="O109" s="15"/>
      <c r="P109" s="15"/>
      <c r="Q109" s="15"/>
      <c r="R109" s="15"/>
      <c r="S109" s="15"/>
      <c r="T109" s="15"/>
      <c r="U109" s="15"/>
      <c r="V109" s="15"/>
      <c r="W109" s="15"/>
      <c r="X109" s="15"/>
    </row>
    <row r="110" spans="1:24" ht="60.75">
      <c r="A110" s="9">
        <v>72</v>
      </c>
      <c r="B110" s="10" t="s">
        <v>228</v>
      </c>
      <c r="C110" s="10" t="s">
        <v>229</v>
      </c>
      <c r="D110" s="10" t="s">
        <v>232</v>
      </c>
      <c r="E110" s="10" t="s">
        <v>23</v>
      </c>
      <c r="F110" s="10">
        <v>500</v>
      </c>
      <c r="G110" s="21">
        <v>37.5</v>
      </c>
      <c r="H110" s="21">
        <v>37.5</v>
      </c>
      <c r="I110" s="21">
        <v>75</v>
      </c>
      <c r="J110" s="10" t="s">
        <v>231</v>
      </c>
      <c r="K110" s="10">
        <v>2</v>
      </c>
      <c r="L110" s="9"/>
      <c r="M110" s="9"/>
      <c r="N110" s="9"/>
      <c r="O110" s="9"/>
      <c r="P110" s="9"/>
      <c r="Q110" s="9"/>
      <c r="R110" s="9"/>
      <c r="S110" s="9"/>
      <c r="T110" s="9"/>
      <c r="U110" s="9"/>
      <c r="V110" s="9"/>
      <c r="W110" s="9"/>
      <c r="X110" s="9"/>
    </row>
    <row r="111" spans="1:24" ht="60.75">
      <c r="A111" s="15">
        <v>73</v>
      </c>
      <c r="B111" s="16" t="s">
        <v>228</v>
      </c>
      <c r="C111" s="16" t="s">
        <v>229</v>
      </c>
      <c r="D111" s="16" t="s">
        <v>233</v>
      </c>
      <c r="E111" s="16" t="s">
        <v>23</v>
      </c>
      <c r="F111" s="16">
        <v>500</v>
      </c>
      <c r="G111" s="27">
        <v>42.5</v>
      </c>
      <c r="H111" s="27">
        <v>42.5</v>
      </c>
      <c r="I111" s="27">
        <v>85</v>
      </c>
      <c r="J111" s="16" t="s">
        <v>231</v>
      </c>
      <c r="K111" s="16">
        <v>2</v>
      </c>
      <c r="L111" s="15"/>
      <c r="M111" s="15"/>
      <c r="N111" s="15"/>
      <c r="O111" s="15"/>
      <c r="P111" s="15"/>
      <c r="Q111" s="15"/>
      <c r="R111" s="15"/>
      <c r="S111" s="15"/>
      <c r="T111" s="15"/>
      <c r="U111" s="15"/>
      <c r="V111" s="15"/>
      <c r="W111" s="15"/>
      <c r="X111" s="15"/>
    </row>
    <row r="112" spans="1:24" ht="60.75">
      <c r="A112" s="9">
        <v>74</v>
      </c>
      <c r="B112" s="10" t="s">
        <v>228</v>
      </c>
      <c r="C112" s="10" t="s">
        <v>229</v>
      </c>
      <c r="D112" s="10" t="s">
        <v>234</v>
      </c>
      <c r="E112" s="10" t="s">
        <v>23</v>
      </c>
      <c r="F112" s="10">
        <v>600</v>
      </c>
      <c r="G112" s="21">
        <v>57</v>
      </c>
      <c r="H112" s="21">
        <v>57</v>
      </c>
      <c r="I112" s="21">
        <v>114</v>
      </c>
      <c r="J112" s="10" t="s">
        <v>231</v>
      </c>
      <c r="K112" s="10">
        <v>2</v>
      </c>
      <c r="L112" s="9"/>
      <c r="M112" s="9"/>
      <c r="N112" s="9"/>
      <c r="O112" s="9"/>
      <c r="P112" s="9"/>
      <c r="Q112" s="9"/>
      <c r="R112" s="9"/>
      <c r="S112" s="9"/>
      <c r="T112" s="9"/>
      <c r="U112" s="9"/>
      <c r="V112" s="9"/>
      <c r="W112" s="9"/>
      <c r="X112" s="9"/>
    </row>
    <row r="113" spans="1:24" ht="60.75">
      <c r="A113" s="15">
        <v>75</v>
      </c>
      <c r="B113" s="16" t="s">
        <v>228</v>
      </c>
      <c r="C113" s="16" t="s">
        <v>229</v>
      </c>
      <c r="D113" s="16" t="s">
        <v>235</v>
      </c>
      <c r="E113" s="16" t="s">
        <v>23</v>
      </c>
      <c r="F113" s="16">
        <v>100</v>
      </c>
      <c r="G113" s="27">
        <v>5.5</v>
      </c>
      <c r="H113" s="27">
        <v>5.5</v>
      </c>
      <c r="I113" s="27">
        <v>11</v>
      </c>
      <c r="J113" s="16" t="s">
        <v>231</v>
      </c>
      <c r="K113" s="16">
        <v>2</v>
      </c>
      <c r="L113" s="15"/>
      <c r="M113" s="15"/>
      <c r="N113" s="15"/>
      <c r="O113" s="15"/>
      <c r="P113" s="15"/>
      <c r="Q113" s="15"/>
      <c r="R113" s="15"/>
      <c r="S113" s="15"/>
      <c r="T113" s="15"/>
      <c r="U113" s="15"/>
      <c r="V113" s="15"/>
      <c r="W113" s="15"/>
      <c r="X113" s="15"/>
    </row>
    <row r="114" spans="1:24" ht="60.75">
      <c r="A114" s="9">
        <v>76</v>
      </c>
      <c r="B114" s="10" t="s">
        <v>228</v>
      </c>
      <c r="C114" s="10" t="s">
        <v>229</v>
      </c>
      <c r="D114" s="10" t="s">
        <v>236</v>
      </c>
      <c r="E114" s="10" t="s">
        <v>23</v>
      </c>
      <c r="F114" s="10">
        <v>100</v>
      </c>
      <c r="G114" s="21">
        <v>4.5</v>
      </c>
      <c r="H114" s="21">
        <v>4.5</v>
      </c>
      <c r="I114" s="21">
        <v>9</v>
      </c>
      <c r="J114" s="10" t="s">
        <v>231</v>
      </c>
      <c r="K114" s="10">
        <v>2</v>
      </c>
      <c r="L114" s="9"/>
      <c r="M114" s="9"/>
      <c r="N114" s="9"/>
      <c r="O114" s="9"/>
      <c r="P114" s="9"/>
      <c r="Q114" s="9"/>
      <c r="R114" s="9"/>
      <c r="S114" s="9"/>
      <c r="T114" s="9"/>
      <c r="U114" s="9"/>
      <c r="V114" s="9"/>
      <c r="W114" s="9"/>
      <c r="X114" s="9"/>
    </row>
    <row r="115" spans="1:24" ht="60.75">
      <c r="A115" s="15">
        <v>77</v>
      </c>
      <c r="B115" s="16" t="s">
        <v>228</v>
      </c>
      <c r="C115" s="16" t="s">
        <v>229</v>
      </c>
      <c r="D115" s="16" t="s">
        <v>237</v>
      </c>
      <c r="E115" s="16" t="s">
        <v>23</v>
      </c>
      <c r="F115" s="16">
        <v>100</v>
      </c>
      <c r="G115" s="27">
        <v>4.5</v>
      </c>
      <c r="H115" s="27">
        <v>4.5</v>
      </c>
      <c r="I115" s="27">
        <v>9</v>
      </c>
      <c r="J115" s="16" t="s">
        <v>231</v>
      </c>
      <c r="K115" s="16">
        <v>2</v>
      </c>
      <c r="L115" s="15"/>
      <c r="M115" s="15"/>
      <c r="N115" s="15"/>
      <c r="O115" s="15"/>
      <c r="P115" s="15"/>
      <c r="Q115" s="15"/>
      <c r="R115" s="15"/>
      <c r="S115" s="15"/>
      <c r="T115" s="15"/>
      <c r="U115" s="15"/>
      <c r="V115" s="15"/>
      <c r="W115" s="15"/>
      <c r="X115" s="15"/>
    </row>
    <row r="116" spans="1:24" ht="60.75">
      <c r="A116" s="9">
        <v>78</v>
      </c>
      <c r="B116" s="10" t="s">
        <v>228</v>
      </c>
      <c r="C116" s="10" t="s">
        <v>229</v>
      </c>
      <c r="D116" s="10" t="s">
        <v>238</v>
      </c>
      <c r="E116" s="10" t="s">
        <v>23</v>
      </c>
      <c r="F116" s="10">
        <v>2000</v>
      </c>
      <c r="G116" s="21">
        <v>680</v>
      </c>
      <c r="H116" s="21">
        <v>680</v>
      </c>
      <c r="I116" s="21">
        <v>1350</v>
      </c>
      <c r="J116" s="10" t="s">
        <v>231</v>
      </c>
      <c r="K116" s="10">
        <v>2</v>
      </c>
      <c r="L116" s="9"/>
      <c r="M116" s="9"/>
      <c r="N116" s="9"/>
      <c r="O116" s="9"/>
      <c r="P116" s="9"/>
      <c r="Q116" s="9"/>
      <c r="R116" s="9"/>
      <c r="S116" s="9"/>
      <c r="T116" s="9"/>
      <c r="U116" s="9"/>
      <c r="V116" s="9"/>
      <c r="W116" s="9"/>
      <c r="X116" s="9"/>
    </row>
    <row r="117" spans="1:24" ht="60.75">
      <c r="A117" s="15">
        <v>79</v>
      </c>
      <c r="B117" s="16" t="s">
        <v>228</v>
      </c>
      <c r="C117" s="16" t="s">
        <v>229</v>
      </c>
      <c r="D117" s="16" t="s">
        <v>239</v>
      </c>
      <c r="E117" s="16" t="s">
        <v>23</v>
      </c>
      <c r="F117" s="16">
        <v>1000</v>
      </c>
      <c r="G117" s="27">
        <v>85</v>
      </c>
      <c r="H117" s="27">
        <v>85</v>
      </c>
      <c r="I117" s="27">
        <v>170</v>
      </c>
      <c r="J117" s="16" t="s">
        <v>231</v>
      </c>
      <c r="K117" s="16">
        <v>2</v>
      </c>
      <c r="L117" s="15"/>
      <c r="M117" s="15"/>
      <c r="N117" s="15"/>
      <c r="O117" s="15"/>
      <c r="P117" s="15"/>
      <c r="Q117" s="15"/>
      <c r="R117" s="15"/>
      <c r="S117" s="15"/>
      <c r="T117" s="15"/>
      <c r="U117" s="15"/>
      <c r="V117" s="15"/>
      <c r="W117" s="15"/>
      <c r="X117" s="15"/>
    </row>
    <row r="118" spans="1:24" ht="60.75">
      <c r="A118" s="9">
        <v>80</v>
      </c>
      <c r="B118" s="10" t="s">
        <v>228</v>
      </c>
      <c r="C118" s="10" t="s">
        <v>229</v>
      </c>
      <c r="D118" s="10" t="s">
        <v>240</v>
      </c>
      <c r="E118" s="10" t="s">
        <v>23</v>
      </c>
      <c r="F118" s="10">
        <v>2000</v>
      </c>
      <c r="G118" s="21">
        <v>710</v>
      </c>
      <c r="H118" s="21">
        <v>710</v>
      </c>
      <c r="I118" s="21">
        <v>1414.5</v>
      </c>
      <c r="J118" s="10" t="s">
        <v>231</v>
      </c>
      <c r="K118" s="10">
        <v>2</v>
      </c>
      <c r="L118" s="9"/>
      <c r="M118" s="9"/>
      <c r="N118" s="9"/>
      <c r="O118" s="9"/>
      <c r="P118" s="9"/>
      <c r="Q118" s="9"/>
      <c r="R118" s="9"/>
      <c r="S118" s="9"/>
      <c r="T118" s="9"/>
      <c r="U118" s="9"/>
      <c r="V118" s="9"/>
      <c r="W118" s="9"/>
      <c r="X118" s="9"/>
    </row>
    <row r="119" spans="1:24" ht="60.75">
      <c r="A119" s="15">
        <v>81</v>
      </c>
      <c r="B119" s="16" t="s">
        <v>228</v>
      </c>
      <c r="C119" s="16" t="s">
        <v>229</v>
      </c>
      <c r="D119" s="16" t="s">
        <v>241</v>
      </c>
      <c r="E119" s="16" t="s">
        <v>23</v>
      </c>
      <c r="F119" s="16">
        <v>2000</v>
      </c>
      <c r="G119" s="27">
        <v>800</v>
      </c>
      <c r="H119" s="27">
        <v>800</v>
      </c>
      <c r="I119" s="27">
        <v>1600</v>
      </c>
      <c r="J119" s="16" t="s">
        <v>231</v>
      </c>
      <c r="K119" s="16">
        <v>2</v>
      </c>
      <c r="L119" s="15"/>
      <c r="M119" s="15"/>
      <c r="N119" s="15"/>
      <c r="O119" s="15"/>
      <c r="P119" s="15"/>
      <c r="Q119" s="15"/>
      <c r="R119" s="15"/>
      <c r="S119" s="15"/>
      <c r="T119" s="15"/>
      <c r="U119" s="15"/>
      <c r="V119" s="15"/>
      <c r="W119" s="15"/>
      <c r="X119" s="15"/>
    </row>
    <row r="120" spans="1:24" ht="60.75">
      <c r="A120" s="9">
        <v>82</v>
      </c>
      <c r="B120" s="10" t="s">
        <v>228</v>
      </c>
      <c r="C120" s="10" t="s">
        <v>229</v>
      </c>
      <c r="D120" s="10" t="s">
        <v>242</v>
      </c>
      <c r="E120" s="10" t="s">
        <v>23</v>
      </c>
      <c r="F120" s="10">
        <v>1000</v>
      </c>
      <c r="G120" s="21">
        <v>705</v>
      </c>
      <c r="H120" s="21">
        <v>705</v>
      </c>
      <c r="I120" s="21">
        <v>1410</v>
      </c>
      <c r="J120" s="10" t="s">
        <v>231</v>
      </c>
      <c r="K120" s="10">
        <v>2</v>
      </c>
      <c r="L120" s="9"/>
      <c r="M120" s="9"/>
      <c r="N120" s="9"/>
      <c r="O120" s="9"/>
      <c r="P120" s="9"/>
      <c r="Q120" s="9"/>
      <c r="R120" s="9"/>
      <c r="S120" s="9"/>
      <c r="T120" s="9"/>
      <c r="U120" s="9"/>
      <c r="V120" s="9"/>
      <c r="W120" s="9"/>
      <c r="X120" s="9"/>
    </row>
    <row r="121" spans="1:24" ht="60.75">
      <c r="A121" s="15">
        <v>83</v>
      </c>
      <c r="B121" s="16" t="s">
        <v>228</v>
      </c>
      <c r="C121" s="16" t="s">
        <v>229</v>
      </c>
      <c r="D121" s="16" t="s">
        <v>243</v>
      </c>
      <c r="E121" s="16" t="s">
        <v>23</v>
      </c>
      <c r="F121" s="16">
        <v>24</v>
      </c>
      <c r="G121" s="27">
        <v>159.84</v>
      </c>
      <c r="H121" s="27">
        <v>159.84</v>
      </c>
      <c r="I121" s="27">
        <v>319.68</v>
      </c>
      <c r="J121" s="16" t="s">
        <v>231</v>
      </c>
      <c r="K121" s="16">
        <v>2</v>
      </c>
      <c r="L121" s="15"/>
      <c r="M121" s="15"/>
      <c r="N121" s="15"/>
      <c r="O121" s="15"/>
      <c r="P121" s="15"/>
      <c r="Q121" s="15"/>
      <c r="R121" s="15"/>
      <c r="S121" s="15"/>
      <c r="T121" s="15"/>
      <c r="U121" s="15"/>
      <c r="V121" s="15"/>
      <c r="W121" s="15"/>
      <c r="X121" s="15"/>
    </row>
    <row r="122" spans="1:24" ht="60.75">
      <c r="A122" s="9">
        <v>84</v>
      </c>
      <c r="B122" s="10" t="s">
        <v>228</v>
      </c>
      <c r="C122" s="10" t="s">
        <v>229</v>
      </c>
      <c r="D122" s="10" t="s">
        <v>244</v>
      </c>
      <c r="E122" s="10" t="s">
        <v>23</v>
      </c>
      <c r="F122" s="10">
        <v>100</v>
      </c>
      <c r="G122" s="21">
        <v>5.5</v>
      </c>
      <c r="H122" s="21">
        <v>5.5</v>
      </c>
      <c r="I122" s="21">
        <v>11</v>
      </c>
      <c r="J122" s="10" t="s">
        <v>231</v>
      </c>
      <c r="K122" s="10">
        <v>2</v>
      </c>
      <c r="L122" s="9"/>
      <c r="M122" s="9"/>
      <c r="N122" s="9"/>
      <c r="O122" s="9"/>
      <c r="P122" s="9"/>
      <c r="Q122" s="9"/>
      <c r="R122" s="9"/>
      <c r="S122" s="9"/>
      <c r="T122" s="9"/>
      <c r="U122" s="9"/>
      <c r="V122" s="9"/>
      <c r="W122" s="9"/>
      <c r="X122" s="9"/>
    </row>
    <row r="123" spans="1:24" ht="60.75">
      <c r="A123" s="15">
        <v>85</v>
      </c>
      <c r="B123" s="16" t="s">
        <v>228</v>
      </c>
      <c r="C123" s="16" t="s">
        <v>229</v>
      </c>
      <c r="D123" s="16" t="s">
        <v>245</v>
      </c>
      <c r="E123" s="16" t="s">
        <v>23</v>
      </c>
      <c r="F123" s="16">
        <v>100</v>
      </c>
      <c r="G123" s="27">
        <v>5.5</v>
      </c>
      <c r="H123" s="27">
        <v>5.5</v>
      </c>
      <c r="I123" s="27">
        <v>11</v>
      </c>
      <c r="J123" s="16" t="s">
        <v>231</v>
      </c>
      <c r="K123" s="16">
        <v>2</v>
      </c>
      <c r="L123" s="15"/>
      <c r="M123" s="15"/>
      <c r="N123" s="15"/>
      <c r="O123" s="15"/>
      <c r="P123" s="15"/>
      <c r="Q123" s="15"/>
      <c r="R123" s="15"/>
      <c r="S123" s="15"/>
      <c r="T123" s="15"/>
      <c r="U123" s="15"/>
      <c r="V123" s="15"/>
      <c r="W123" s="15"/>
      <c r="X123" s="15"/>
    </row>
    <row r="124" spans="1:24" ht="60.75">
      <c r="A124" s="9">
        <v>86</v>
      </c>
      <c r="B124" s="10" t="s">
        <v>228</v>
      </c>
      <c r="C124" s="10" t="s">
        <v>229</v>
      </c>
      <c r="D124" s="10" t="s">
        <v>246</v>
      </c>
      <c r="E124" s="10" t="s">
        <v>23</v>
      </c>
      <c r="F124" s="10">
        <v>2000</v>
      </c>
      <c r="G124" s="21">
        <v>360</v>
      </c>
      <c r="H124" s="21">
        <v>360</v>
      </c>
      <c r="I124" s="21">
        <v>720</v>
      </c>
      <c r="J124" s="10" t="s">
        <v>231</v>
      </c>
      <c r="K124" s="10">
        <v>2</v>
      </c>
      <c r="L124" s="9"/>
      <c r="M124" s="9"/>
      <c r="N124" s="9"/>
      <c r="O124" s="9"/>
      <c r="P124" s="9"/>
      <c r="Q124" s="9"/>
      <c r="R124" s="9"/>
      <c r="S124" s="9"/>
      <c r="T124" s="9"/>
      <c r="U124" s="9"/>
      <c r="V124" s="9"/>
      <c r="W124" s="9"/>
      <c r="X124" s="9"/>
    </row>
    <row r="125" spans="1:24" ht="60.75">
      <c r="A125" s="15">
        <v>87</v>
      </c>
      <c r="B125" s="16" t="s">
        <v>228</v>
      </c>
      <c r="C125" s="16" t="s">
        <v>229</v>
      </c>
      <c r="D125" s="16" t="s">
        <v>247</v>
      </c>
      <c r="E125" s="16" t="s">
        <v>23</v>
      </c>
      <c r="F125" s="16">
        <v>12</v>
      </c>
      <c r="G125" s="27">
        <v>111.24</v>
      </c>
      <c r="H125" s="27">
        <v>111.24</v>
      </c>
      <c r="I125" s="27">
        <v>222.48</v>
      </c>
      <c r="J125" s="16" t="s">
        <v>231</v>
      </c>
      <c r="K125" s="16">
        <v>2</v>
      </c>
      <c r="L125" s="15"/>
      <c r="M125" s="15"/>
      <c r="N125" s="15"/>
      <c r="O125" s="15"/>
      <c r="P125" s="15"/>
      <c r="Q125" s="15"/>
      <c r="R125" s="15"/>
      <c r="S125" s="15"/>
      <c r="T125" s="15"/>
      <c r="U125" s="15"/>
      <c r="V125" s="15"/>
      <c r="W125" s="15"/>
      <c r="X125" s="15"/>
    </row>
    <row r="126" spans="1:24" ht="60.75">
      <c r="A126" s="9">
        <v>88</v>
      </c>
      <c r="B126" s="10" t="s">
        <v>228</v>
      </c>
      <c r="C126" s="10" t="s">
        <v>229</v>
      </c>
      <c r="D126" s="10" t="s">
        <v>248</v>
      </c>
      <c r="E126" s="10" t="s">
        <v>23</v>
      </c>
      <c r="F126" s="10">
        <v>24</v>
      </c>
      <c r="G126" s="21">
        <v>259.08</v>
      </c>
      <c r="H126" s="21">
        <v>259.08</v>
      </c>
      <c r="I126" s="21">
        <v>518.16</v>
      </c>
      <c r="J126" s="10" t="s">
        <v>231</v>
      </c>
      <c r="K126" s="10">
        <v>2</v>
      </c>
      <c r="L126" s="9"/>
      <c r="M126" s="9"/>
      <c r="N126" s="9"/>
      <c r="O126" s="9"/>
      <c r="P126" s="9"/>
      <c r="Q126" s="9"/>
      <c r="R126" s="9"/>
      <c r="S126" s="9"/>
      <c r="T126" s="9"/>
      <c r="U126" s="9"/>
      <c r="V126" s="9"/>
      <c r="W126" s="9"/>
      <c r="X126" s="9"/>
    </row>
    <row r="127" spans="1:24" ht="60.75">
      <c r="A127" s="15">
        <v>89</v>
      </c>
      <c r="B127" s="16" t="s">
        <v>228</v>
      </c>
      <c r="C127" s="16" t="s">
        <v>229</v>
      </c>
      <c r="D127" s="16" t="s">
        <v>249</v>
      </c>
      <c r="E127" s="16" t="s">
        <v>23</v>
      </c>
      <c r="F127" s="16">
        <v>12</v>
      </c>
      <c r="G127" s="27">
        <v>15.06</v>
      </c>
      <c r="H127" s="27">
        <v>15.06</v>
      </c>
      <c r="I127" s="27">
        <v>30.12</v>
      </c>
      <c r="J127" s="16" t="s">
        <v>231</v>
      </c>
      <c r="K127" s="16">
        <v>2</v>
      </c>
      <c r="L127" s="15"/>
      <c r="M127" s="15"/>
      <c r="N127" s="15"/>
      <c r="O127" s="15"/>
      <c r="P127" s="15"/>
      <c r="Q127" s="15"/>
      <c r="R127" s="15"/>
      <c r="S127" s="15"/>
      <c r="T127" s="15"/>
      <c r="U127" s="15"/>
      <c r="V127" s="15"/>
      <c r="W127" s="15"/>
      <c r="X127" s="15"/>
    </row>
    <row r="128" spans="1:24" ht="60.75">
      <c r="A128" s="9">
        <v>90</v>
      </c>
      <c r="B128" s="10" t="s">
        <v>228</v>
      </c>
      <c r="C128" s="10" t="s">
        <v>229</v>
      </c>
      <c r="D128" s="10" t="s">
        <v>250</v>
      </c>
      <c r="E128" s="10" t="s">
        <v>23</v>
      </c>
      <c r="F128" s="10">
        <v>150</v>
      </c>
      <c r="G128" s="21">
        <v>11.25</v>
      </c>
      <c r="H128" s="21">
        <v>11.25</v>
      </c>
      <c r="I128" s="21">
        <v>22.5</v>
      </c>
      <c r="J128" s="10" t="s">
        <v>231</v>
      </c>
      <c r="K128" s="10">
        <v>2</v>
      </c>
      <c r="L128" s="9"/>
      <c r="M128" s="9"/>
      <c r="N128" s="9"/>
      <c r="O128" s="9"/>
      <c r="P128" s="9"/>
      <c r="Q128" s="9"/>
      <c r="R128" s="9"/>
      <c r="S128" s="9"/>
      <c r="T128" s="9"/>
      <c r="U128" s="9"/>
      <c r="V128" s="9"/>
      <c r="W128" s="9"/>
      <c r="X128" s="9"/>
    </row>
    <row r="129" spans="1:24" ht="60.75">
      <c r="A129" s="15">
        <v>91</v>
      </c>
      <c r="B129" s="16" t="s">
        <v>228</v>
      </c>
      <c r="C129" s="16" t="s">
        <v>229</v>
      </c>
      <c r="D129" s="16" t="s">
        <v>251</v>
      </c>
      <c r="E129" s="16" t="s">
        <v>23</v>
      </c>
      <c r="F129" s="16">
        <v>24</v>
      </c>
      <c r="G129" s="27">
        <v>10.2</v>
      </c>
      <c r="H129" s="27">
        <v>10.2</v>
      </c>
      <c r="I129" s="27">
        <v>20.4</v>
      </c>
      <c r="J129" s="16" t="s">
        <v>231</v>
      </c>
      <c r="K129" s="16">
        <v>2</v>
      </c>
      <c r="L129" s="15"/>
      <c r="M129" s="15"/>
      <c r="N129" s="15"/>
      <c r="O129" s="15"/>
      <c r="P129" s="15"/>
      <c r="Q129" s="15"/>
      <c r="R129" s="15"/>
      <c r="S129" s="15"/>
      <c r="T129" s="15"/>
      <c r="U129" s="15"/>
      <c r="V129" s="15"/>
      <c r="W129" s="15"/>
      <c r="X129" s="15"/>
    </row>
    <row r="130" spans="1:24" ht="60.75">
      <c r="A130" s="9">
        <v>92</v>
      </c>
      <c r="B130" s="10" t="s">
        <v>228</v>
      </c>
      <c r="C130" s="10" t="s">
        <v>229</v>
      </c>
      <c r="D130" s="10" t="s">
        <v>252</v>
      </c>
      <c r="E130" s="10" t="s">
        <v>23</v>
      </c>
      <c r="F130" s="10">
        <v>6</v>
      </c>
      <c r="G130" s="21">
        <v>15.27</v>
      </c>
      <c r="H130" s="21">
        <v>15.27</v>
      </c>
      <c r="I130" s="21">
        <v>30.54</v>
      </c>
      <c r="J130" s="10" t="s">
        <v>231</v>
      </c>
      <c r="K130" s="10">
        <v>2</v>
      </c>
      <c r="L130" s="9"/>
      <c r="M130" s="9"/>
      <c r="N130" s="9"/>
      <c r="O130" s="9"/>
      <c r="P130" s="9"/>
      <c r="Q130" s="9"/>
      <c r="R130" s="9"/>
      <c r="S130" s="9"/>
      <c r="T130" s="9"/>
      <c r="U130" s="9"/>
      <c r="V130" s="9"/>
      <c r="W130" s="9"/>
      <c r="X130" s="9"/>
    </row>
    <row r="131" spans="1:24" ht="60.75">
      <c r="A131" s="15">
        <v>93</v>
      </c>
      <c r="B131" s="16" t="s">
        <v>228</v>
      </c>
      <c r="C131" s="16" t="s">
        <v>229</v>
      </c>
      <c r="D131" s="16" t="s">
        <v>253</v>
      </c>
      <c r="E131" s="16" t="s">
        <v>23</v>
      </c>
      <c r="F131" s="16">
        <v>1000</v>
      </c>
      <c r="G131" s="27">
        <v>75</v>
      </c>
      <c r="H131" s="27">
        <v>75</v>
      </c>
      <c r="I131" s="27">
        <v>150</v>
      </c>
      <c r="J131" s="16" t="s">
        <v>231</v>
      </c>
      <c r="K131" s="16">
        <v>2</v>
      </c>
      <c r="L131" s="15"/>
      <c r="M131" s="15"/>
      <c r="N131" s="15"/>
      <c r="O131" s="15"/>
      <c r="P131" s="15"/>
      <c r="Q131" s="15"/>
      <c r="R131" s="15"/>
      <c r="S131" s="15"/>
      <c r="T131" s="15"/>
      <c r="U131" s="15"/>
      <c r="V131" s="15"/>
      <c r="W131" s="15"/>
      <c r="X131" s="15"/>
    </row>
    <row r="132" spans="1:24" ht="60.75">
      <c r="A132" s="9">
        <v>94</v>
      </c>
      <c r="B132" s="10" t="s">
        <v>228</v>
      </c>
      <c r="C132" s="10" t="s">
        <v>229</v>
      </c>
      <c r="D132" s="10" t="s">
        <v>254</v>
      </c>
      <c r="E132" s="10" t="s">
        <v>23</v>
      </c>
      <c r="F132" s="10">
        <v>1000</v>
      </c>
      <c r="G132" s="21">
        <v>255</v>
      </c>
      <c r="H132" s="21">
        <v>255</v>
      </c>
      <c r="I132" s="21">
        <v>510</v>
      </c>
      <c r="J132" s="10" t="s">
        <v>231</v>
      </c>
      <c r="K132" s="10">
        <v>2</v>
      </c>
      <c r="L132" s="9"/>
      <c r="M132" s="9"/>
      <c r="N132" s="9"/>
      <c r="O132" s="9"/>
      <c r="P132" s="9"/>
      <c r="Q132" s="9"/>
      <c r="R132" s="9"/>
      <c r="S132" s="9"/>
      <c r="T132" s="9"/>
      <c r="U132" s="9"/>
      <c r="V132" s="9"/>
      <c r="W132" s="9"/>
      <c r="X132" s="9"/>
    </row>
    <row r="133" spans="1:24" ht="60.75">
      <c r="A133" s="15">
        <v>95</v>
      </c>
      <c r="B133" s="16" t="s">
        <v>228</v>
      </c>
      <c r="C133" s="16" t="s">
        <v>229</v>
      </c>
      <c r="D133" s="16" t="s">
        <v>255</v>
      </c>
      <c r="E133" s="16" t="s">
        <v>23</v>
      </c>
      <c r="F133" s="16">
        <v>1000</v>
      </c>
      <c r="G133" s="27">
        <v>370</v>
      </c>
      <c r="H133" s="27">
        <v>370</v>
      </c>
      <c r="I133" s="27">
        <v>740.25</v>
      </c>
      <c r="J133" s="16" t="s">
        <v>231</v>
      </c>
      <c r="K133" s="16">
        <v>2</v>
      </c>
      <c r="L133" s="15"/>
      <c r="M133" s="15"/>
      <c r="N133" s="15"/>
      <c r="O133" s="15"/>
      <c r="P133" s="15"/>
      <c r="Q133" s="15"/>
      <c r="R133" s="15"/>
      <c r="S133" s="15"/>
      <c r="T133" s="15"/>
      <c r="U133" s="15"/>
      <c r="V133" s="15"/>
      <c r="W133" s="15"/>
      <c r="X133" s="15"/>
    </row>
    <row r="134" spans="1:24" ht="60.75">
      <c r="A134" s="9">
        <v>96</v>
      </c>
      <c r="B134" s="10" t="s">
        <v>228</v>
      </c>
      <c r="C134" s="10" t="s">
        <v>229</v>
      </c>
      <c r="D134" s="10" t="s">
        <v>256</v>
      </c>
      <c r="E134" s="10" t="s">
        <v>23</v>
      </c>
      <c r="F134" s="10">
        <v>3000</v>
      </c>
      <c r="G134" s="21">
        <v>255</v>
      </c>
      <c r="H134" s="21">
        <v>255</v>
      </c>
      <c r="I134" s="21">
        <v>510</v>
      </c>
      <c r="J134" s="10" t="s">
        <v>231</v>
      </c>
      <c r="K134" s="10">
        <v>2</v>
      </c>
      <c r="L134" s="9"/>
      <c r="M134" s="9"/>
      <c r="N134" s="9"/>
      <c r="O134" s="9"/>
      <c r="P134" s="9"/>
      <c r="Q134" s="9"/>
      <c r="R134" s="9"/>
      <c r="S134" s="9"/>
      <c r="T134" s="9"/>
      <c r="U134" s="9"/>
      <c r="V134" s="9"/>
      <c r="W134" s="9"/>
      <c r="X134" s="9"/>
    </row>
    <row r="135" spans="1:24" ht="60.75">
      <c r="A135" s="15">
        <v>97</v>
      </c>
      <c r="B135" s="16" t="s">
        <v>228</v>
      </c>
      <c r="C135" s="16" t="s">
        <v>229</v>
      </c>
      <c r="D135" s="16" t="s">
        <v>257</v>
      </c>
      <c r="E135" s="16" t="s">
        <v>23</v>
      </c>
      <c r="F135" s="16">
        <v>24</v>
      </c>
      <c r="G135" s="27">
        <v>18.36</v>
      </c>
      <c r="H135" s="27">
        <v>18.36</v>
      </c>
      <c r="I135" s="27">
        <v>36.72</v>
      </c>
      <c r="J135" s="16" t="s">
        <v>231</v>
      </c>
      <c r="K135" s="16">
        <v>2</v>
      </c>
      <c r="L135" s="15"/>
      <c r="M135" s="15"/>
      <c r="N135" s="15"/>
      <c r="O135" s="15"/>
      <c r="P135" s="15"/>
      <c r="Q135" s="15"/>
      <c r="R135" s="15"/>
      <c r="S135" s="15"/>
      <c r="T135" s="15"/>
      <c r="U135" s="15"/>
      <c r="V135" s="15"/>
      <c r="W135" s="15"/>
      <c r="X135" s="15"/>
    </row>
    <row r="136" spans="1:24" ht="60.75">
      <c r="A136" s="9">
        <v>98</v>
      </c>
      <c r="B136" s="10" t="s">
        <v>228</v>
      </c>
      <c r="C136" s="10" t="s">
        <v>229</v>
      </c>
      <c r="D136" s="10" t="s">
        <v>258</v>
      </c>
      <c r="E136" s="10" t="s">
        <v>23</v>
      </c>
      <c r="F136" s="10">
        <v>36</v>
      </c>
      <c r="G136" s="21">
        <v>48.24</v>
      </c>
      <c r="H136" s="21">
        <v>48.24</v>
      </c>
      <c r="I136" s="21">
        <v>96.48</v>
      </c>
      <c r="J136" s="10" t="s">
        <v>231</v>
      </c>
      <c r="K136" s="10">
        <v>2</v>
      </c>
      <c r="L136" s="9"/>
      <c r="M136" s="9"/>
      <c r="N136" s="9"/>
      <c r="O136" s="9"/>
      <c r="P136" s="9"/>
      <c r="Q136" s="9"/>
      <c r="R136" s="9"/>
      <c r="S136" s="9"/>
      <c r="T136" s="9"/>
      <c r="U136" s="9"/>
      <c r="V136" s="9"/>
      <c r="W136" s="9"/>
      <c r="X136" s="9"/>
    </row>
    <row r="137" spans="1:24" ht="60.75">
      <c r="A137" s="15">
        <v>99</v>
      </c>
      <c r="B137" s="16" t="s">
        <v>228</v>
      </c>
      <c r="C137" s="16" t="s">
        <v>229</v>
      </c>
      <c r="D137" s="16" t="s">
        <v>259</v>
      </c>
      <c r="E137" s="16" t="s">
        <v>23</v>
      </c>
      <c r="F137" s="16">
        <v>500</v>
      </c>
      <c r="G137" s="27">
        <v>0</v>
      </c>
      <c r="H137" s="27">
        <v>0</v>
      </c>
      <c r="I137" s="27">
        <v>0</v>
      </c>
      <c r="J137" s="16" t="s">
        <v>231</v>
      </c>
      <c r="K137" s="16">
        <v>2</v>
      </c>
      <c r="L137" s="15"/>
      <c r="M137" s="15"/>
      <c r="N137" s="15"/>
      <c r="O137" s="15"/>
      <c r="P137" s="15"/>
      <c r="Q137" s="15"/>
      <c r="R137" s="15"/>
      <c r="S137" s="15"/>
      <c r="T137" s="15"/>
      <c r="U137" s="15"/>
      <c r="V137" s="15"/>
      <c r="W137" s="15"/>
      <c r="X137" s="15"/>
    </row>
    <row r="138" spans="1:24" ht="60.75">
      <c r="A138" s="9">
        <v>100</v>
      </c>
      <c r="B138" s="10" t="s">
        <v>228</v>
      </c>
      <c r="C138" s="10" t="s">
        <v>229</v>
      </c>
      <c r="D138" s="10" t="s">
        <v>260</v>
      </c>
      <c r="E138" s="10" t="s">
        <v>23</v>
      </c>
      <c r="F138" s="10">
        <v>500</v>
      </c>
      <c r="G138" s="21">
        <v>257.5</v>
      </c>
      <c r="H138" s="21">
        <v>257.5</v>
      </c>
      <c r="I138" s="21">
        <v>515</v>
      </c>
      <c r="J138" s="10" t="s">
        <v>231</v>
      </c>
      <c r="K138" s="10">
        <v>2</v>
      </c>
      <c r="L138" s="9"/>
      <c r="M138" s="9"/>
      <c r="N138" s="9"/>
      <c r="O138" s="9"/>
      <c r="P138" s="9"/>
      <c r="Q138" s="9"/>
      <c r="R138" s="9"/>
      <c r="S138" s="9"/>
      <c r="T138" s="9"/>
      <c r="U138" s="9"/>
      <c r="V138" s="9"/>
      <c r="W138" s="9"/>
      <c r="X138" s="9"/>
    </row>
    <row r="139" spans="1:24" ht="60.75">
      <c r="A139" s="15">
        <v>101</v>
      </c>
      <c r="B139" s="16" t="s">
        <v>228</v>
      </c>
      <c r="C139" s="16" t="s">
        <v>229</v>
      </c>
      <c r="D139" s="16" t="s">
        <v>261</v>
      </c>
      <c r="E139" s="16" t="s">
        <v>23</v>
      </c>
      <c r="F139" s="16">
        <v>24</v>
      </c>
      <c r="G139" s="27">
        <v>138.48</v>
      </c>
      <c r="H139" s="27">
        <v>138.48</v>
      </c>
      <c r="I139" s="27">
        <v>276.84</v>
      </c>
      <c r="J139" s="16" t="s">
        <v>231</v>
      </c>
      <c r="K139" s="16">
        <v>2</v>
      </c>
      <c r="L139" s="15"/>
      <c r="M139" s="15"/>
      <c r="N139" s="15"/>
      <c r="O139" s="15"/>
      <c r="P139" s="15"/>
      <c r="Q139" s="15"/>
      <c r="R139" s="15"/>
      <c r="S139" s="15"/>
      <c r="T139" s="15"/>
      <c r="U139" s="15"/>
      <c r="V139" s="15"/>
      <c r="W139" s="15"/>
      <c r="X139" s="15"/>
    </row>
    <row r="140" spans="1:24" ht="60.75">
      <c r="A140" s="9">
        <v>102</v>
      </c>
      <c r="B140" s="10" t="s">
        <v>228</v>
      </c>
      <c r="C140" s="10" t="s">
        <v>229</v>
      </c>
      <c r="D140" s="10" t="s">
        <v>262</v>
      </c>
      <c r="E140" s="10" t="s">
        <v>23</v>
      </c>
      <c r="F140" s="10">
        <v>12</v>
      </c>
      <c r="G140" s="21">
        <v>20.34</v>
      </c>
      <c r="H140" s="21">
        <v>20.34</v>
      </c>
      <c r="I140" s="21">
        <v>40.68</v>
      </c>
      <c r="J140" s="10" t="s">
        <v>231</v>
      </c>
      <c r="K140" s="10">
        <v>2</v>
      </c>
      <c r="L140" s="9"/>
      <c r="M140" s="9"/>
      <c r="N140" s="9"/>
      <c r="O140" s="9"/>
      <c r="P140" s="9"/>
      <c r="Q140" s="9"/>
      <c r="R140" s="9"/>
      <c r="S140" s="9"/>
      <c r="T140" s="9"/>
      <c r="U140" s="9"/>
      <c r="V140" s="9"/>
      <c r="W140" s="9"/>
      <c r="X140" s="9"/>
    </row>
    <row r="141" spans="1:24" ht="60.75">
      <c r="A141" s="15">
        <v>103</v>
      </c>
      <c r="B141" s="16" t="s">
        <v>228</v>
      </c>
      <c r="C141" s="16" t="s">
        <v>229</v>
      </c>
      <c r="D141" s="16" t="s">
        <v>263</v>
      </c>
      <c r="E141" s="16" t="s">
        <v>23</v>
      </c>
      <c r="F141" s="16">
        <v>12</v>
      </c>
      <c r="G141" s="27">
        <v>13.26</v>
      </c>
      <c r="H141" s="27">
        <v>13.26</v>
      </c>
      <c r="I141" s="27">
        <v>26.52</v>
      </c>
      <c r="J141" s="16" t="s">
        <v>231</v>
      </c>
      <c r="K141" s="16">
        <v>2</v>
      </c>
      <c r="L141" s="15"/>
      <c r="M141" s="15"/>
      <c r="N141" s="15"/>
      <c r="O141" s="15"/>
      <c r="P141" s="15"/>
      <c r="Q141" s="15"/>
      <c r="R141" s="15"/>
      <c r="S141" s="15"/>
      <c r="T141" s="15"/>
      <c r="U141" s="15"/>
      <c r="V141" s="15"/>
      <c r="W141" s="15"/>
      <c r="X141" s="15"/>
    </row>
    <row r="142" spans="1:24" ht="60.75">
      <c r="A142" s="9">
        <v>104</v>
      </c>
      <c r="B142" s="10" t="s">
        <v>228</v>
      </c>
      <c r="C142" s="10" t="s">
        <v>229</v>
      </c>
      <c r="D142" s="10" t="s">
        <v>264</v>
      </c>
      <c r="E142" s="10" t="s">
        <v>23</v>
      </c>
      <c r="F142" s="10">
        <v>1000</v>
      </c>
      <c r="G142" s="21">
        <v>240</v>
      </c>
      <c r="H142" s="21">
        <v>240</v>
      </c>
      <c r="I142" s="21">
        <v>480</v>
      </c>
      <c r="J142" s="10" t="s">
        <v>231</v>
      </c>
      <c r="K142" s="10">
        <v>2</v>
      </c>
      <c r="L142" s="9"/>
      <c r="M142" s="9"/>
      <c r="N142" s="9"/>
      <c r="O142" s="9"/>
      <c r="P142" s="9"/>
      <c r="Q142" s="9"/>
      <c r="R142" s="9"/>
      <c r="S142" s="9"/>
      <c r="T142" s="9"/>
      <c r="U142" s="9"/>
      <c r="V142" s="9"/>
      <c r="W142" s="9"/>
      <c r="X142" s="9"/>
    </row>
    <row r="143" spans="1:24" ht="60.75">
      <c r="A143" s="15">
        <v>105</v>
      </c>
      <c r="B143" s="16" t="s">
        <v>228</v>
      </c>
      <c r="C143" s="16" t="s">
        <v>229</v>
      </c>
      <c r="D143" s="16" t="s">
        <v>265</v>
      </c>
      <c r="E143" s="16" t="s">
        <v>23</v>
      </c>
      <c r="F143" s="16">
        <v>24</v>
      </c>
      <c r="G143" s="27">
        <v>52.08</v>
      </c>
      <c r="H143" s="27">
        <v>52.08</v>
      </c>
      <c r="I143" s="27">
        <v>104.16</v>
      </c>
      <c r="J143" s="16" t="s">
        <v>231</v>
      </c>
      <c r="K143" s="16">
        <v>2</v>
      </c>
      <c r="L143" s="15"/>
      <c r="M143" s="15"/>
      <c r="N143" s="15"/>
      <c r="O143" s="15"/>
      <c r="P143" s="15"/>
      <c r="Q143" s="15"/>
      <c r="R143" s="15"/>
      <c r="S143" s="15"/>
      <c r="T143" s="15"/>
      <c r="U143" s="15"/>
      <c r="V143" s="15"/>
      <c r="W143" s="15"/>
      <c r="X143" s="15"/>
    </row>
    <row r="144" spans="1:24" ht="60.75">
      <c r="A144" s="9">
        <v>106</v>
      </c>
      <c r="B144" s="10" t="s">
        <v>228</v>
      </c>
      <c r="C144" s="10" t="s">
        <v>229</v>
      </c>
      <c r="D144" s="10" t="s">
        <v>266</v>
      </c>
      <c r="E144" s="10" t="s">
        <v>23</v>
      </c>
      <c r="F144" s="10">
        <v>1000</v>
      </c>
      <c r="G144" s="21">
        <v>365</v>
      </c>
      <c r="H144" s="21">
        <v>365</v>
      </c>
      <c r="I144" s="21">
        <v>730</v>
      </c>
      <c r="J144" s="10" t="s">
        <v>231</v>
      </c>
      <c r="K144" s="10">
        <v>2</v>
      </c>
      <c r="L144" s="9"/>
      <c r="M144" s="9"/>
      <c r="N144" s="9"/>
      <c r="O144" s="9"/>
      <c r="P144" s="9"/>
      <c r="Q144" s="9"/>
      <c r="R144" s="9"/>
      <c r="S144" s="9"/>
      <c r="T144" s="9"/>
      <c r="U144" s="9"/>
      <c r="V144" s="9"/>
      <c r="W144" s="9"/>
      <c r="X144" s="9"/>
    </row>
    <row r="145" spans="1:24" ht="60.75">
      <c r="A145" s="15">
        <v>107</v>
      </c>
      <c r="B145" s="16" t="s">
        <v>228</v>
      </c>
      <c r="C145" s="16" t="s">
        <v>229</v>
      </c>
      <c r="D145" s="16" t="s">
        <v>267</v>
      </c>
      <c r="E145" s="16" t="s">
        <v>23</v>
      </c>
      <c r="F145" s="16">
        <v>100</v>
      </c>
      <c r="G145" s="27">
        <v>19</v>
      </c>
      <c r="H145" s="27">
        <v>19</v>
      </c>
      <c r="I145" s="27">
        <v>38.2</v>
      </c>
      <c r="J145" s="16" t="s">
        <v>231</v>
      </c>
      <c r="K145" s="16">
        <v>2</v>
      </c>
      <c r="L145" s="15"/>
      <c r="M145" s="15"/>
      <c r="N145" s="15"/>
      <c r="O145" s="15"/>
      <c r="P145" s="15"/>
      <c r="Q145" s="15"/>
      <c r="R145" s="15"/>
      <c r="S145" s="15"/>
      <c r="T145" s="15"/>
      <c r="U145" s="15"/>
      <c r="V145" s="15"/>
      <c r="W145" s="15"/>
      <c r="X145" s="15"/>
    </row>
    <row r="146" spans="1:24" ht="60.75">
      <c r="A146" s="9">
        <v>108</v>
      </c>
      <c r="B146" s="10" t="s">
        <v>228</v>
      </c>
      <c r="C146" s="10" t="s">
        <v>229</v>
      </c>
      <c r="D146" s="10" t="s">
        <v>268</v>
      </c>
      <c r="E146" s="10" t="s">
        <v>23</v>
      </c>
      <c r="F146" s="10">
        <v>4</v>
      </c>
      <c r="G146" s="21">
        <v>8.94</v>
      </c>
      <c r="H146" s="21">
        <v>8.94</v>
      </c>
      <c r="I146" s="21">
        <v>17.88</v>
      </c>
      <c r="J146" s="10" t="s">
        <v>231</v>
      </c>
      <c r="K146" s="10">
        <v>2</v>
      </c>
      <c r="L146" s="9"/>
      <c r="M146" s="9"/>
      <c r="N146" s="9"/>
      <c r="O146" s="9"/>
      <c r="P146" s="9"/>
      <c r="Q146" s="9"/>
      <c r="R146" s="9"/>
      <c r="S146" s="9"/>
      <c r="T146" s="9"/>
      <c r="U146" s="9"/>
      <c r="V146" s="9"/>
      <c r="W146" s="9"/>
      <c r="X146" s="9"/>
    </row>
    <row r="147" spans="1:24" ht="60.75">
      <c r="A147" s="15">
        <v>109</v>
      </c>
      <c r="B147" s="16" t="s">
        <v>228</v>
      </c>
      <c r="C147" s="16" t="s">
        <v>229</v>
      </c>
      <c r="D147" s="16" t="s">
        <v>269</v>
      </c>
      <c r="E147" s="16" t="s">
        <v>23</v>
      </c>
      <c r="F147" s="16">
        <v>24</v>
      </c>
      <c r="G147" s="27">
        <v>26.64</v>
      </c>
      <c r="H147" s="27">
        <v>26.64</v>
      </c>
      <c r="I147" s="27">
        <v>53.28</v>
      </c>
      <c r="J147" s="16" t="s">
        <v>231</v>
      </c>
      <c r="K147" s="16">
        <v>2</v>
      </c>
      <c r="L147" s="15"/>
      <c r="M147" s="15"/>
      <c r="N147" s="15"/>
      <c r="O147" s="15"/>
      <c r="P147" s="15"/>
      <c r="Q147" s="15"/>
      <c r="R147" s="15"/>
      <c r="S147" s="15"/>
      <c r="T147" s="15"/>
      <c r="U147" s="15"/>
      <c r="V147" s="15"/>
      <c r="W147" s="15"/>
      <c r="X147" s="15"/>
    </row>
    <row r="148" spans="1:24" ht="60.75">
      <c r="A148" s="9">
        <v>110</v>
      </c>
      <c r="B148" s="10" t="s">
        <v>228</v>
      </c>
      <c r="C148" s="10" t="s">
        <v>229</v>
      </c>
      <c r="D148" s="10" t="s">
        <v>270</v>
      </c>
      <c r="E148" s="10" t="s">
        <v>23</v>
      </c>
      <c r="F148" s="10">
        <v>2000</v>
      </c>
      <c r="G148" s="21">
        <v>0</v>
      </c>
      <c r="H148" s="21">
        <v>0</v>
      </c>
      <c r="I148" s="21">
        <v>0</v>
      </c>
      <c r="J148" s="10" t="s">
        <v>231</v>
      </c>
      <c r="K148" s="10">
        <v>2</v>
      </c>
      <c r="L148" s="9"/>
      <c r="M148" s="9"/>
      <c r="N148" s="9"/>
      <c r="O148" s="9"/>
      <c r="P148" s="9"/>
      <c r="Q148" s="9"/>
      <c r="R148" s="9"/>
      <c r="S148" s="9"/>
      <c r="T148" s="9"/>
      <c r="U148" s="9"/>
      <c r="V148" s="9"/>
      <c r="W148" s="9"/>
      <c r="X148" s="9"/>
    </row>
    <row r="149" spans="1:24" ht="60.75">
      <c r="A149" s="15">
        <v>111</v>
      </c>
      <c r="B149" s="16" t="s">
        <v>228</v>
      </c>
      <c r="C149" s="16" t="s">
        <v>229</v>
      </c>
      <c r="D149" s="16" t="s">
        <v>271</v>
      </c>
      <c r="E149" s="16" t="s">
        <v>23</v>
      </c>
      <c r="F149" s="16">
        <v>60</v>
      </c>
      <c r="G149" s="27">
        <v>1.8</v>
      </c>
      <c r="H149" s="27">
        <v>1.8</v>
      </c>
      <c r="I149" s="27">
        <v>3.6</v>
      </c>
      <c r="J149" s="16" t="s">
        <v>231</v>
      </c>
      <c r="K149" s="16">
        <v>2</v>
      </c>
      <c r="L149" s="15"/>
      <c r="M149" s="15"/>
      <c r="N149" s="15"/>
      <c r="O149" s="15"/>
      <c r="P149" s="15"/>
      <c r="Q149" s="15"/>
      <c r="R149" s="15"/>
      <c r="S149" s="15"/>
      <c r="T149" s="15"/>
      <c r="U149" s="15"/>
      <c r="V149" s="15"/>
      <c r="W149" s="15"/>
      <c r="X149" s="15"/>
    </row>
    <row r="150" spans="1:24" ht="60.75">
      <c r="A150" s="9">
        <v>112</v>
      </c>
      <c r="B150" s="10" t="s">
        <v>228</v>
      </c>
      <c r="C150" s="10" t="s">
        <v>229</v>
      </c>
      <c r="D150" s="10" t="s">
        <v>272</v>
      </c>
      <c r="E150" s="10" t="s">
        <v>23</v>
      </c>
      <c r="F150" s="10">
        <v>1500</v>
      </c>
      <c r="G150" s="21">
        <v>165</v>
      </c>
      <c r="H150" s="21">
        <v>165</v>
      </c>
      <c r="I150" s="21">
        <v>330</v>
      </c>
      <c r="J150" s="10" t="s">
        <v>231</v>
      </c>
      <c r="K150" s="10">
        <v>2</v>
      </c>
      <c r="L150" s="9"/>
      <c r="M150" s="9"/>
      <c r="N150" s="9"/>
      <c r="O150" s="9"/>
      <c r="P150" s="9"/>
      <c r="Q150" s="9"/>
      <c r="R150" s="9"/>
      <c r="S150" s="9"/>
      <c r="T150" s="9"/>
      <c r="U150" s="9"/>
      <c r="V150" s="9"/>
      <c r="W150" s="9"/>
      <c r="X150" s="9"/>
    </row>
    <row r="151" spans="1:24" ht="60.75">
      <c r="A151" s="15">
        <v>113</v>
      </c>
      <c r="B151" s="16" t="s">
        <v>228</v>
      </c>
      <c r="C151" s="16" t="s">
        <v>229</v>
      </c>
      <c r="D151" s="16" t="s">
        <v>273</v>
      </c>
      <c r="E151" s="16" t="s">
        <v>23</v>
      </c>
      <c r="F151" s="16">
        <v>1000</v>
      </c>
      <c r="G151" s="27">
        <v>30</v>
      </c>
      <c r="H151" s="27">
        <v>30</v>
      </c>
      <c r="I151" s="27">
        <v>60</v>
      </c>
      <c r="J151" s="16" t="s">
        <v>231</v>
      </c>
      <c r="K151" s="16">
        <v>2</v>
      </c>
      <c r="L151" s="15"/>
      <c r="M151" s="15"/>
      <c r="N151" s="15"/>
      <c r="O151" s="15"/>
      <c r="P151" s="15"/>
      <c r="Q151" s="15"/>
      <c r="R151" s="15"/>
      <c r="S151" s="15"/>
      <c r="T151" s="15"/>
      <c r="U151" s="15"/>
      <c r="V151" s="15"/>
      <c r="W151" s="15"/>
      <c r="X151" s="15"/>
    </row>
    <row r="152" spans="1:24" ht="60.75">
      <c r="A152" s="9">
        <v>114</v>
      </c>
      <c r="B152" s="10" t="s">
        <v>228</v>
      </c>
      <c r="C152" s="10" t="s">
        <v>229</v>
      </c>
      <c r="D152" s="10" t="s">
        <v>274</v>
      </c>
      <c r="E152" s="10" t="s">
        <v>23</v>
      </c>
      <c r="F152" s="10">
        <v>60</v>
      </c>
      <c r="G152" s="21">
        <v>0.9</v>
      </c>
      <c r="H152" s="21">
        <v>0.9</v>
      </c>
      <c r="I152" s="21">
        <v>1.8</v>
      </c>
      <c r="J152" s="10" t="s">
        <v>231</v>
      </c>
      <c r="K152" s="10">
        <v>2</v>
      </c>
      <c r="L152" s="9"/>
      <c r="M152" s="9"/>
      <c r="N152" s="9"/>
      <c r="O152" s="9"/>
      <c r="P152" s="9"/>
      <c r="Q152" s="9"/>
      <c r="R152" s="9"/>
      <c r="S152" s="9"/>
      <c r="T152" s="9"/>
      <c r="U152" s="9"/>
      <c r="V152" s="9"/>
      <c r="W152" s="9"/>
      <c r="X152" s="9"/>
    </row>
    <row r="153" spans="1:24" ht="60.75">
      <c r="A153" s="15">
        <v>115</v>
      </c>
      <c r="B153" s="16" t="s">
        <v>228</v>
      </c>
      <c r="C153" s="16" t="s">
        <v>229</v>
      </c>
      <c r="D153" s="16" t="s">
        <v>275</v>
      </c>
      <c r="E153" s="16" t="s">
        <v>23</v>
      </c>
      <c r="F153" s="16">
        <v>1500</v>
      </c>
      <c r="G153" s="27">
        <v>172.5</v>
      </c>
      <c r="H153" s="27">
        <v>172.5</v>
      </c>
      <c r="I153" s="27">
        <v>345</v>
      </c>
      <c r="J153" s="16" t="s">
        <v>231</v>
      </c>
      <c r="K153" s="16">
        <v>2</v>
      </c>
      <c r="L153" s="15"/>
      <c r="M153" s="15"/>
      <c r="N153" s="15"/>
      <c r="O153" s="15"/>
      <c r="P153" s="15"/>
      <c r="Q153" s="15"/>
      <c r="R153" s="15"/>
      <c r="S153" s="15"/>
      <c r="T153" s="15"/>
      <c r="U153" s="15"/>
      <c r="V153" s="15"/>
      <c r="W153" s="15"/>
      <c r="X153" s="15"/>
    </row>
    <row r="154" spans="1:24" ht="60.75">
      <c r="A154" s="9">
        <v>116</v>
      </c>
      <c r="B154" s="10" t="s">
        <v>228</v>
      </c>
      <c r="C154" s="10" t="s">
        <v>229</v>
      </c>
      <c r="D154" s="10" t="s">
        <v>276</v>
      </c>
      <c r="E154" s="10" t="s">
        <v>23</v>
      </c>
      <c r="F154" s="10">
        <v>1000</v>
      </c>
      <c r="G154" s="21">
        <v>75</v>
      </c>
      <c r="H154" s="21">
        <v>75</v>
      </c>
      <c r="I154" s="21">
        <v>150</v>
      </c>
      <c r="J154" s="10" t="s">
        <v>231</v>
      </c>
      <c r="K154" s="10">
        <v>2</v>
      </c>
      <c r="L154" s="9"/>
      <c r="M154" s="9"/>
      <c r="N154" s="9"/>
      <c r="O154" s="9"/>
      <c r="P154" s="9"/>
      <c r="Q154" s="9"/>
      <c r="R154" s="9"/>
      <c r="S154" s="9"/>
      <c r="T154" s="9"/>
      <c r="U154" s="9"/>
      <c r="V154" s="9"/>
      <c r="W154" s="9"/>
      <c r="X154" s="9"/>
    </row>
    <row r="155" spans="1:24" ht="60.75">
      <c r="A155" s="15">
        <v>117</v>
      </c>
      <c r="B155" s="16" t="s">
        <v>228</v>
      </c>
      <c r="C155" s="16" t="s">
        <v>229</v>
      </c>
      <c r="D155" s="16" t="s">
        <v>277</v>
      </c>
      <c r="E155" s="16" t="s">
        <v>23</v>
      </c>
      <c r="F155" s="16">
        <v>36</v>
      </c>
      <c r="G155" s="27">
        <v>349.56</v>
      </c>
      <c r="H155" s="27">
        <v>349.56</v>
      </c>
      <c r="I155" s="27">
        <v>699.12</v>
      </c>
      <c r="J155" s="16" t="s">
        <v>231</v>
      </c>
      <c r="K155" s="16">
        <v>2</v>
      </c>
      <c r="L155" s="15"/>
      <c r="M155" s="15"/>
      <c r="N155" s="15"/>
      <c r="O155" s="15"/>
      <c r="P155" s="15"/>
      <c r="Q155" s="15"/>
      <c r="R155" s="15"/>
      <c r="S155" s="15"/>
      <c r="T155" s="15"/>
      <c r="U155" s="15"/>
      <c r="V155" s="15"/>
      <c r="W155" s="15"/>
      <c r="X155" s="15"/>
    </row>
    <row r="156" spans="1:24" ht="60.75">
      <c r="A156" s="9">
        <v>118</v>
      </c>
      <c r="B156" s="10" t="s">
        <v>228</v>
      </c>
      <c r="C156" s="10" t="s">
        <v>229</v>
      </c>
      <c r="D156" s="10" t="s">
        <v>278</v>
      </c>
      <c r="E156" s="10" t="s">
        <v>23</v>
      </c>
      <c r="F156" s="10">
        <v>1000</v>
      </c>
      <c r="G156" s="21">
        <v>210</v>
      </c>
      <c r="H156" s="21">
        <v>210</v>
      </c>
      <c r="I156" s="21">
        <v>420</v>
      </c>
      <c r="J156" s="10" t="s">
        <v>231</v>
      </c>
      <c r="K156" s="10">
        <v>2</v>
      </c>
      <c r="L156" s="9"/>
      <c r="M156" s="9"/>
      <c r="N156" s="9"/>
      <c r="O156" s="9"/>
      <c r="P156" s="9"/>
      <c r="Q156" s="9"/>
      <c r="R156" s="9"/>
      <c r="S156" s="9"/>
      <c r="T156" s="9"/>
      <c r="U156" s="9"/>
      <c r="V156" s="9"/>
      <c r="W156" s="9"/>
      <c r="X156" s="9"/>
    </row>
    <row r="157" spans="1:24" ht="60.75">
      <c r="A157" s="15">
        <v>119</v>
      </c>
      <c r="B157" s="16" t="s">
        <v>228</v>
      </c>
      <c r="C157" s="16" t="s">
        <v>229</v>
      </c>
      <c r="D157" s="16" t="s">
        <v>279</v>
      </c>
      <c r="E157" s="16" t="s">
        <v>23</v>
      </c>
      <c r="F157" s="16">
        <v>2000</v>
      </c>
      <c r="G157" s="27">
        <v>230</v>
      </c>
      <c r="H157" s="27">
        <v>230</v>
      </c>
      <c r="I157" s="27">
        <v>460</v>
      </c>
      <c r="J157" s="16" t="s">
        <v>231</v>
      </c>
      <c r="K157" s="16">
        <v>2</v>
      </c>
      <c r="L157" s="15"/>
      <c r="M157" s="15"/>
      <c r="N157" s="15"/>
      <c r="O157" s="15"/>
      <c r="P157" s="15"/>
      <c r="Q157" s="15"/>
      <c r="R157" s="15"/>
      <c r="S157" s="15"/>
      <c r="T157" s="15"/>
      <c r="U157" s="15"/>
      <c r="V157" s="15"/>
      <c r="W157" s="15"/>
      <c r="X157" s="15"/>
    </row>
    <row r="158" spans="1:24" ht="60.75">
      <c r="A158" s="9">
        <v>120</v>
      </c>
      <c r="B158" s="10" t="s">
        <v>228</v>
      </c>
      <c r="C158" s="10" t="s">
        <v>229</v>
      </c>
      <c r="D158" s="10" t="s">
        <v>280</v>
      </c>
      <c r="E158" s="10" t="s">
        <v>23</v>
      </c>
      <c r="F158" s="10">
        <v>300</v>
      </c>
      <c r="G158" s="21">
        <v>21</v>
      </c>
      <c r="H158" s="21">
        <v>21</v>
      </c>
      <c r="I158" s="21">
        <v>42</v>
      </c>
      <c r="J158" s="10" t="s">
        <v>231</v>
      </c>
      <c r="K158" s="10">
        <v>2</v>
      </c>
      <c r="L158" s="9"/>
      <c r="M158" s="9"/>
      <c r="N158" s="9"/>
      <c r="O158" s="9"/>
      <c r="P158" s="9"/>
      <c r="Q158" s="9"/>
      <c r="R158" s="9"/>
      <c r="S158" s="9"/>
      <c r="T158" s="9"/>
      <c r="U158" s="9"/>
      <c r="V158" s="9"/>
      <c r="W158" s="9"/>
      <c r="X158" s="9"/>
    </row>
    <row r="159" spans="1:24" ht="60.75">
      <c r="A159" s="15">
        <v>121</v>
      </c>
      <c r="B159" s="16" t="s">
        <v>228</v>
      </c>
      <c r="C159" s="16" t="s">
        <v>229</v>
      </c>
      <c r="D159" s="16" t="s">
        <v>281</v>
      </c>
      <c r="E159" s="16" t="s">
        <v>23</v>
      </c>
      <c r="F159" s="16">
        <v>1000</v>
      </c>
      <c r="G159" s="27">
        <v>0</v>
      </c>
      <c r="H159" s="27">
        <v>0</v>
      </c>
      <c r="I159" s="27">
        <v>0</v>
      </c>
      <c r="J159" s="16" t="s">
        <v>231</v>
      </c>
      <c r="K159" s="16">
        <v>2</v>
      </c>
      <c r="L159" s="15"/>
      <c r="M159" s="15"/>
      <c r="N159" s="15"/>
      <c r="O159" s="15"/>
      <c r="P159" s="15"/>
      <c r="Q159" s="15"/>
      <c r="R159" s="15"/>
      <c r="S159" s="15"/>
      <c r="T159" s="15"/>
      <c r="U159" s="15"/>
      <c r="V159" s="15"/>
      <c r="W159" s="15"/>
      <c r="X159" s="15"/>
    </row>
    <row r="160" spans="1:24" ht="60.75">
      <c r="A160" s="9">
        <v>122</v>
      </c>
      <c r="B160" s="10" t="s">
        <v>228</v>
      </c>
      <c r="C160" s="10" t="s">
        <v>229</v>
      </c>
      <c r="D160" s="10" t="s">
        <v>282</v>
      </c>
      <c r="E160" s="10" t="s">
        <v>23</v>
      </c>
      <c r="F160" s="10">
        <v>12</v>
      </c>
      <c r="G160" s="21">
        <v>17.4</v>
      </c>
      <c r="H160" s="21">
        <v>17.4</v>
      </c>
      <c r="I160" s="21">
        <v>34.8</v>
      </c>
      <c r="J160" s="10" t="s">
        <v>231</v>
      </c>
      <c r="K160" s="10">
        <v>2</v>
      </c>
      <c r="L160" s="9"/>
      <c r="M160" s="9"/>
      <c r="N160" s="9"/>
      <c r="O160" s="9"/>
      <c r="P160" s="9"/>
      <c r="Q160" s="9"/>
      <c r="R160" s="9"/>
      <c r="S160" s="9"/>
      <c r="T160" s="9"/>
      <c r="U160" s="9"/>
      <c r="V160" s="9"/>
      <c r="W160" s="9"/>
      <c r="X160" s="9"/>
    </row>
    <row r="161" spans="1:24" ht="60.75">
      <c r="A161" s="15">
        <v>123</v>
      </c>
      <c r="B161" s="16" t="s">
        <v>228</v>
      </c>
      <c r="C161" s="16" t="s">
        <v>229</v>
      </c>
      <c r="D161" s="16" t="s">
        <v>283</v>
      </c>
      <c r="E161" s="16" t="s">
        <v>23</v>
      </c>
      <c r="F161" s="16">
        <v>2000</v>
      </c>
      <c r="G161" s="27">
        <v>210</v>
      </c>
      <c r="H161" s="27">
        <v>210</v>
      </c>
      <c r="I161" s="27">
        <v>420</v>
      </c>
      <c r="J161" s="16" t="s">
        <v>231</v>
      </c>
      <c r="K161" s="16">
        <v>2</v>
      </c>
      <c r="L161" s="15"/>
      <c r="M161" s="15"/>
      <c r="N161" s="15"/>
      <c r="O161" s="15"/>
      <c r="P161" s="15"/>
      <c r="Q161" s="15"/>
      <c r="R161" s="15"/>
      <c r="S161" s="15"/>
      <c r="T161" s="15"/>
      <c r="U161" s="15"/>
      <c r="V161" s="15"/>
      <c r="W161" s="15"/>
      <c r="X161" s="15"/>
    </row>
    <row r="162" spans="1:24" ht="60.75">
      <c r="A162" s="9">
        <v>124</v>
      </c>
      <c r="B162" s="10" t="s">
        <v>228</v>
      </c>
      <c r="C162" s="10" t="s">
        <v>229</v>
      </c>
      <c r="D162" s="10" t="s">
        <v>284</v>
      </c>
      <c r="E162" s="10" t="s">
        <v>23</v>
      </c>
      <c r="F162" s="10">
        <v>12</v>
      </c>
      <c r="G162" s="21">
        <v>0</v>
      </c>
      <c r="H162" s="21">
        <v>0</v>
      </c>
      <c r="I162" s="21">
        <v>0</v>
      </c>
      <c r="J162" s="10" t="s">
        <v>231</v>
      </c>
      <c r="K162" s="10">
        <v>2</v>
      </c>
      <c r="L162" s="9"/>
      <c r="M162" s="9"/>
      <c r="N162" s="9"/>
      <c r="O162" s="9"/>
      <c r="P162" s="9"/>
      <c r="Q162" s="9"/>
      <c r="R162" s="9"/>
      <c r="S162" s="9"/>
      <c r="T162" s="9"/>
      <c r="U162" s="9"/>
      <c r="V162" s="9"/>
      <c r="W162" s="9"/>
      <c r="X162" s="9"/>
    </row>
    <row r="163" spans="1:24" ht="60.75">
      <c r="A163" s="15">
        <v>125</v>
      </c>
      <c r="B163" s="16" t="s">
        <v>228</v>
      </c>
      <c r="C163" s="16" t="s">
        <v>229</v>
      </c>
      <c r="D163" s="16" t="s">
        <v>285</v>
      </c>
      <c r="E163" s="16" t="s">
        <v>23</v>
      </c>
      <c r="F163" s="16">
        <v>2000</v>
      </c>
      <c r="G163" s="27">
        <v>180</v>
      </c>
      <c r="H163" s="27">
        <v>180</v>
      </c>
      <c r="I163" s="27">
        <v>360</v>
      </c>
      <c r="J163" s="16" t="s">
        <v>231</v>
      </c>
      <c r="K163" s="16">
        <v>2</v>
      </c>
      <c r="L163" s="15"/>
      <c r="M163" s="15"/>
      <c r="N163" s="15"/>
      <c r="O163" s="15"/>
      <c r="P163" s="15"/>
      <c r="Q163" s="15"/>
      <c r="R163" s="15"/>
      <c r="S163" s="15"/>
      <c r="T163" s="15"/>
      <c r="U163" s="15"/>
      <c r="V163" s="15"/>
      <c r="W163" s="15"/>
      <c r="X163" s="15"/>
    </row>
    <row r="164" spans="1:24" ht="60.75">
      <c r="A164" s="9">
        <v>126</v>
      </c>
      <c r="B164" s="10" t="s">
        <v>228</v>
      </c>
      <c r="C164" s="10" t="s">
        <v>229</v>
      </c>
      <c r="D164" s="10" t="s">
        <v>286</v>
      </c>
      <c r="E164" s="10" t="s">
        <v>23</v>
      </c>
      <c r="F164" s="10">
        <v>2000</v>
      </c>
      <c r="G164" s="21">
        <v>3660</v>
      </c>
      <c r="H164" s="21">
        <v>3660</v>
      </c>
      <c r="I164" s="21">
        <v>7311.19</v>
      </c>
      <c r="J164" s="10" t="s">
        <v>231</v>
      </c>
      <c r="K164" s="10">
        <v>2</v>
      </c>
      <c r="L164" s="9"/>
      <c r="M164" s="9"/>
      <c r="N164" s="9"/>
      <c r="O164" s="9"/>
      <c r="P164" s="9"/>
      <c r="Q164" s="9"/>
      <c r="R164" s="9"/>
      <c r="S164" s="9"/>
      <c r="T164" s="9"/>
      <c r="U164" s="9"/>
      <c r="V164" s="9"/>
      <c r="W164" s="9"/>
      <c r="X164" s="9"/>
    </row>
    <row r="165" spans="1:24" ht="60.75">
      <c r="A165" s="15">
        <v>127</v>
      </c>
      <c r="B165" s="16" t="s">
        <v>228</v>
      </c>
      <c r="C165" s="16" t="s">
        <v>229</v>
      </c>
      <c r="D165" s="16" t="s">
        <v>287</v>
      </c>
      <c r="E165" s="16" t="s">
        <v>23</v>
      </c>
      <c r="F165" s="16">
        <v>2000</v>
      </c>
      <c r="G165" s="27">
        <v>1500</v>
      </c>
      <c r="H165" s="27">
        <v>1500</v>
      </c>
      <c r="I165" s="27">
        <v>3000</v>
      </c>
      <c r="J165" s="16" t="s">
        <v>231</v>
      </c>
      <c r="K165" s="16">
        <v>2</v>
      </c>
      <c r="L165" s="15"/>
      <c r="M165" s="15"/>
      <c r="N165" s="15"/>
      <c r="O165" s="15"/>
      <c r="P165" s="15"/>
      <c r="Q165" s="15"/>
      <c r="R165" s="15"/>
      <c r="S165" s="15"/>
      <c r="T165" s="15"/>
      <c r="U165" s="15"/>
      <c r="V165" s="15"/>
      <c r="W165" s="15"/>
      <c r="X165" s="15"/>
    </row>
    <row r="166" spans="1:24" ht="60.75">
      <c r="A166" s="9">
        <v>128</v>
      </c>
      <c r="B166" s="10" t="s">
        <v>228</v>
      </c>
      <c r="C166" s="10" t="s">
        <v>229</v>
      </c>
      <c r="D166" s="10" t="s">
        <v>288</v>
      </c>
      <c r="E166" s="10" t="s">
        <v>23</v>
      </c>
      <c r="F166" s="10">
        <v>2000</v>
      </c>
      <c r="G166" s="21">
        <v>760</v>
      </c>
      <c r="H166" s="21">
        <v>760</v>
      </c>
      <c r="I166" s="21">
        <v>1520</v>
      </c>
      <c r="J166" s="10" t="s">
        <v>231</v>
      </c>
      <c r="K166" s="10">
        <v>2</v>
      </c>
      <c r="L166" s="9"/>
      <c r="M166" s="9"/>
      <c r="N166" s="9"/>
      <c r="O166" s="9"/>
      <c r="P166" s="9"/>
      <c r="Q166" s="9"/>
      <c r="R166" s="9"/>
      <c r="S166" s="9"/>
      <c r="T166" s="9"/>
      <c r="U166" s="9"/>
      <c r="V166" s="9"/>
      <c r="W166" s="9"/>
      <c r="X166" s="9"/>
    </row>
    <row r="167" spans="1:24" ht="60.75">
      <c r="A167" s="15">
        <v>129</v>
      </c>
      <c r="B167" s="16" t="s">
        <v>228</v>
      </c>
      <c r="C167" s="16" t="s">
        <v>229</v>
      </c>
      <c r="D167" s="16" t="s">
        <v>289</v>
      </c>
      <c r="E167" s="16" t="s">
        <v>23</v>
      </c>
      <c r="F167" s="16">
        <v>200</v>
      </c>
      <c r="G167" s="27">
        <v>29</v>
      </c>
      <c r="H167" s="27">
        <v>29</v>
      </c>
      <c r="I167" s="27">
        <v>58</v>
      </c>
      <c r="J167" s="16" t="s">
        <v>231</v>
      </c>
      <c r="K167" s="16">
        <v>2</v>
      </c>
      <c r="L167" s="15"/>
      <c r="M167" s="15"/>
      <c r="N167" s="15"/>
      <c r="O167" s="15"/>
      <c r="P167" s="15"/>
      <c r="Q167" s="15"/>
      <c r="R167" s="15"/>
      <c r="S167" s="15"/>
      <c r="T167" s="15"/>
      <c r="U167" s="15"/>
      <c r="V167" s="15"/>
      <c r="W167" s="15"/>
      <c r="X167" s="15"/>
    </row>
    <row r="168" spans="1:24" ht="60.75">
      <c r="A168" s="9">
        <v>130</v>
      </c>
      <c r="B168" s="10" t="s">
        <v>228</v>
      </c>
      <c r="C168" s="10" t="s">
        <v>229</v>
      </c>
      <c r="D168" s="10" t="s">
        <v>290</v>
      </c>
      <c r="E168" s="10" t="s">
        <v>23</v>
      </c>
      <c r="F168" s="10">
        <v>3000</v>
      </c>
      <c r="G168" s="21">
        <v>270</v>
      </c>
      <c r="H168" s="21">
        <v>270</v>
      </c>
      <c r="I168" s="21">
        <v>540</v>
      </c>
      <c r="J168" s="10" t="s">
        <v>231</v>
      </c>
      <c r="K168" s="10">
        <v>2</v>
      </c>
      <c r="L168" s="9"/>
      <c r="M168" s="9"/>
      <c r="N168" s="9"/>
      <c r="O168" s="9"/>
      <c r="P168" s="9"/>
      <c r="Q168" s="9"/>
      <c r="R168" s="9"/>
      <c r="S168" s="9"/>
      <c r="T168" s="9"/>
      <c r="U168" s="9"/>
      <c r="V168" s="9"/>
      <c r="W168" s="9"/>
      <c r="X168" s="9"/>
    </row>
    <row r="169" spans="1:24" ht="60.75">
      <c r="A169" s="15">
        <v>131</v>
      </c>
      <c r="B169" s="16" t="s">
        <v>228</v>
      </c>
      <c r="C169" s="16" t="s">
        <v>229</v>
      </c>
      <c r="D169" s="16" t="s">
        <v>291</v>
      </c>
      <c r="E169" s="16" t="s">
        <v>23</v>
      </c>
      <c r="F169" s="16">
        <v>12</v>
      </c>
      <c r="G169" s="27">
        <v>18.36</v>
      </c>
      <c r="H169" s="27">
        <v>18.36</v>
      </c>
      <c r="I169" s="27">
        <v>36.72</v>
      </c>
      <c r="J169" s="16" t="s">
        <v>231</v>
      </c>
      <c r="K169" s="16">
        <v>2</v>
      </c>
      <c r="L169" s="15"/>
      <c r="M169" s="15"/>
      <c r="N169" s="15"/>
      <c r="O169" s="15"/>
      <c r="P169" s="15"/>
      <c r="Q169" s="15"/>
      <c r="R169" s="15"/>
      <c r="S169" s="15"/>
      <c r="T169" s="15"/>
      <c r="U169" s="15"/>
      <c r="V169" s="15"/>
      <c r="W169" s="15"/>
      <c r="X169" s="15"/>
    </row>
    <row r="170" spans="1:24" ht="60.75">
      <c r="A170" s="9">
        <v>132</v>
      </c>
      <c r="B170" s="10" t="s">
        <v>228</v>
      </c>
      <c r="C170" s="10" t="s">
        <v>229</v>
      </c>
      <c r="D170" s="10" t="s">
        <v>292</v>
      </c>
      <c r="E170" s="10" t="s">
        <v>23</v>
      </c>
      <c r="F170" s="10">
        <v>2000</v>
      </c>
      <c r="G170" s="21">
        <v>580</v>
      </c>
      <c r="H170" s="21">
        <v>580</v>
      </c>
      <c r="I170" s="21">
        <v>1160</v>
      </c>
      <c r="J170" s="10" t="s">
        <v>231</v>
      </c>
      <c r="K170" s="10">
        <v>2</v>
      </c>
      <c r="L170" s="9"/>
      <c r="M170" s="9"/>
      <c r="N170" s="9"/>
      <c r="O170" s="9"/>
      <c r="P170" s="9"/>
      <c r="Q170" s="9"/>
      <c r="R170" s="9"/>
      <c r="S170" s="9"/>
      <c r="T170" s="9"/>
      <c r="U170" s="9"/>
      <c r="V170" s="9"/>
      <c r="W170" s="9"/>
      <c r="X170" s="9"/>
    </row>
    <row r="171" spans="1:24" ht="60.75">
      <c r="A171" s="15">
        <v>133</v>
      </c>
      <c r="B171" s="16" t="s">
        <v>228</v>
      </c>
      <c r="C171" s="16" t="s">
        <v>229</v>
      </c>
      <c r="D171" s="16" t="s">
        <v>293</v>
      </c>
      <c r="E171" s="16" t="s">
        <v>23</v>
      </c>
      <c r="F171" s="16">
        <v>2000</v>
      </c>
      <c r="G171" s="27">
        <v>760</v>
      </c>
      <c r="H171" s="27">
        <v>760</v>
      </c>
      <c r="I171" s="27">
        <v>1520</v>
      </c>
      <c r="J171" s="16" t="s">
        <v>231</v>
      </c>
      <c r="K171" s="16">
        <v>2</v>
      </c>
      <c r="L171" s="15"/>
      <c r="M171" s="15"/>
      <c r="N171" s="15"/>
      <c r="O171" s="15"/>
      <c r="P171" s="15"/>
      <c r="Q171" s="15"/>
      <c r="R171" s="15"/>
      <c r="S171" s="15"/>
      <c r="T171" s="15"/>
      <c r="U171" s="15"/>
      <c r="V171" s="15"/>
      <c r="W171" s="15"/>
      <c r="X171" s="15"/>
    </row>
    <row r="172" spans="1:24" ht="60.75">
      <c r="A172" s="9">
        <v>134</v>
      </c>
      <c r="B172" s="10" t="s">
        <v>228</v>
      </c>
      <c r="C172" s="10" t="s">
        <v>229</v>
      </c>
      <c r="D172" s="10" t="s">
        <v>294</v>
      </c>
      <c r="E172" s="10" t="s">
        <v>23</v>
      </c>
      <c r="F172" s="10">
        <v>3000</v>
      </c>
      <c r="G172" s="21">
        <v>315</v>
      </c>
      <c r="H172" s="21">
        <v>315</v>
      </c>
      <c r="I172" s="21">
        <v>630</v>
      </c>
      <c r="J172" s="10" t="s">
        <v>231</v>
      </c>
      <c r="K172" s="10">
        <v>2</v>
      </c>
      <c r="L172" s="9"/>
      <c r="M172" s="9"/>
      <c r="N172" s="9"/>
      <c r="O172" s="9"/>
      <c r="P172" s="9"/>
      <c r="Q172" s="9"/>
      <c r="R172" s="9"/>
      <c r="S172" s="9"/>
      <c r="T172" s="9"/>
      <c r="U172" s="9"/>
      <c r="V172" s="9"/>
      <c r="W172" s="9"/>
      <c r="X172" s="9"/>
    </row>
    <row r="173" spans="1:24" ht="60.75">
      <c r="A173" s="15">
        <v>135</v>
      </c>
      <c r="B173" s="16" t="s">
        <v>228</v>
      </c>
      <c r="C173" s="16" t="s">
        <v>229</v>
      </c>
      <c r="D173" s="16" t="s">
        <v>294</v>
      </c>
      <c r="E173" s="16" t="s">
        <v>23</v>
      </c>
      <c r="F173" s="16">
        <v>3000</v>
      </c>
      <c r="G173" s="27">
        <v>0</v>
      </c>
      <c r="H173" s="27">
        <v>0</v>
      </c>
      <c r="I173" s="27">
        <v>0</v>
      </c>
      <c r="J173" s="16" t="s">
        <v>231</v>
      </c>
      <c r="K173" s="16">
        <v>2</v>
      </c>
      <c r="L173" s="15"/>
      <c r="M173" s="15"/>
      <c r="N173" s="15"/>
      <c r="O173" s="15"/>
      <c r="P173" s="15"/>
      <c r="Q173" s="15"/>
      <c r="R173" s="15"/>
      <c r="S173" s="15"/>
      <c r="T173" s="15"/>
      <c r="U173" s="15"/>
      <c r="V173" s="15"/>
      <c r="W173" s="15"/>
      <c r="X173" s="15"/>
    </row>
    <row r="174" spans="1:24" ht="60.75">
      <c r="A174" s="9">
        <v>136</v>
      </c>
      <c r="B174" s="10" t="s">
        <v>228</v>
      </c>
      <c r="C174" s="10" t="s">
        <v>229</v>
      </c>
      <c r="D174" s="10" t="s">
        <v>295</v>
      </c>
      <c r="E174" s="10" t="s">
        <v>23</v>
      </c>
      <c r="F174" s="10">
        <v>24</v>
      </c>
      <c r="G174" s="21">
        <v>18</v>
      </c>
      <c r="H174" s="21">
        <v>18</v>
      </c>
      <c r="I174" s="21">
        <v>36</v>
      </c>
      <c r="J174" s="10" t="s">
        <v>231</v>
      </c>
      <c r="K174" s="10">
        <v>2</v>
      </c>
      <c r="L174" s="9"/>
      <c r="M174" s="9"/>
      <c r="N174" s="9"/>
      <c r="O174" s="9"/>
      <c r="P174" s="9"/>
      <c r="Q174" s="9"/>
      <c r="R174" s="9"/>
      <c r="S174" s="9"/>
      <c r="T174" s="9"/>
      <c r="U174" s="9"/>
      <c r="V174" s="9"/>
      <c r="W174" s="9"/>
      <c r="X174" s="9"/>
    </row>
    <row r="175" spans="1:24" ht="60.75">
      <c r="A175" s="15">
        <v>137</v>
      </c>
      <c r="B175" s="16" t="s">
        <v>228</v>
      </c>
      <c r="C175" s="16" t="s">
        <v>229</v>
      </c>
      <c r="D175" s="16" t="s">
        <v>296</v>
      </c>
      <c r="E175" s="16" t="s">
        <v>23</v>
      </c>
      <c r="F175" s="16">
        <v>1500</v>
      </c>
      <c r="G175" s="27">
        <v>0</v>
      </c>
      <c r="H175" s="27">
        <v>0</v>
      </c>
      <c r="I175" s="27">
        <v>0</v>
      </c>
      <c r="J175" s="16" t="s">
        <v>231</v>
      </c>
      <c r="K175" s="16">
        <v>2</v>
      </c>
      <c r="L175" s="15"/>
      <c r="M175" s="15"/>
      <c r="N175" s="15"/>
      <c r="O175" s="15"/>
      <c r="P175" s="15"/>
      <c r="Q175" s="15"/>
      <c r="R175" s="15"/>
      <c r="S175" s="15"/>
      <c r="T175" s="15"/>
      <c r="U175" s="15"/>
      <c r="V175" s="15"/>
      <c r="W175" s="15"/>
      <c r="X175" s="15"/>
    </row>
    <row r="176" spans="1:24" ht="60.75">
      <c r="A176" s="9">
        <v>138</v>
      </c>
      <c r="B176" s="10" t="s">
        <v>228</v>
      </c>
      <c r="C176" s="10" t="s">
        <v>229</v>
      </c>
      <c r="D176" s="10" t="s">
        <v>297</v>
      </c>
      <c r="E176" s="10" t="s">
        <v>23</v>
      </c>
      <c r="F176" s="10">
        <v>1500</v>
      </c>
      <c r="G176" s="21">
        <v>1770</v>
      </c>
      <c r="H176" s="21">
        <v>1770</v>
      </c>
      <c r="I176" s="21">
        <v>3535.5</v>
      </c>
      <c r="J176" s="10" t="s">
        <v>231</v>
      </c>
      <c r="K176" s="10">
        <v>2</v>
      </c>
      <c r="L176" s="9"/>
      <c r="M176" s="9"/>
      <c r="N176" s="9"/>
      <c r="O176" s="9"/>
      <c r="P176" s="9"/>
      <c r="Q176" s="9"/>
      <c r="R176" s="9"/>
      <c r="S176" s="9"/>
      <c r="T176" s="9"/>
      <c r="U176" s="9"/>
      <c r="V176" s="9"/>
      <c r="W176" s="9"/>
      <c r="X176" s="9"/>
    </row>
    <row r="177" spans="1:24" ht="60.75">
      <c r="A177" s="15">
        <v>139</v>
      </c>
      <c r="B177" s="16" t="s">
        <v>228</v>
      </c>
      <c r="C177" s="16" t="s">
        <v>229</v>
      </c>
      <c r="D177" s="16" t="s">
        <v>298</v>
      </c>
      <c r="E177" s="16" t="s">
        <v>23</v>
      </c>
      <c r="F177" s="16">
        <v>100</v>
      </c>
      <c r="G177" s="27">
        <v>44.5</v>
      </c>
      <c r="H177" s="27">
        <v>44.5</v>
      </c>
      <c r="I177" s="27">
        <v>88.69</v>
      </c>
      <c r="J177" s="16" t="s">
        <v>231</v>
      </c>
      <c r="K177" s="16">
        <v>2</v>
      </c>
      <c r="L177" s="15"/>
      <c r="M177" s="15"/>
      <c r="N177" s="15"/>
      <c r="O177" s="15"/>
      <c r="P177" s="15"/>
      <c r="Q177" s="15"/>
      <c r="R177" s="15"/>
      <c r="S177" s="15"/>
      <c r="T177" s="15"/>
      <c r="U177" s="15"/>
      <c r="V177" s="15"/>
      <c r="W177" s="15"/>
      <c r="X177" s="15"/>
    </row>
    <row r="178" spans="1:24" ht="60.75">
      <c r="A178" s="9">
        <v>140</v>
      </c>
      <c r="B178" s="10" t="s">
        <v>228</v>
      </c>
      <c r="C178" s="10" t="s">
        <v>229</v>
      </c>
      <c r="D178" s="10" t="s">
        <v>299</v>
      </c>
      <c r="E178" s="10" t="s">
        <v>23</v>
      </c>
      <c r="F178" s="10">
        <v>2000</v>
      </c>
      <c r="G178" s="21">
        <v>280</v>
      </c>
      <c r="H178" s="21">
        <v>280</v>
      </c>
      <c r="I178" s="21">
        <v>560</v>
      </c>
      <c r="J178" s="10" t="s">
        <v>231</v>
      </c>
      <c r="K178" s="10">
        <v>2</v>
      </c>
      <c r="L178" s="9"/>
      <c r="M178" s="9"/>
      <c r="N178" s="9"/>
      <c r="O178" s="9"/>
      <c r="P178" s="9"/>
      <c r="Q178" s="9"/>
      <c r="R178" s="9"/>
      <c r="S178" s="9"/>
      <c r="T178" s="9"/>
      <c r="U178" s="9"/>
      <c r="V178" s="9"/>
      <c r="W178" s="9"/>
      <c r="X178" s="9"/>
    </row>
    <row r="179" spans="1:24" ht="60.75">
      <c r="A179" s="15">
        <v>141</v>
      </c>
      <c r="B179" s="16" t="s">
        <v>228</v>
      </c>
      <c r="C179" s="16" t="s">
        <v>229</v>
      </c>
      <c r="D179" s="16" t="s">
        <v>300</v>
      </c>
      <c r="E179" s="16" t="s">
        <v>23</v>
      </c>
      <c r="F179" s="16">
        <v>500</v>
      </c>
      <c r="G179" s="27">
        <v>32.5</v>
      </c>
      <c r="H179" s="27">
        <v>32.5</v>
      </c>
      <c r="I179" s="27">
        <v>65</v>
      </c>
      <c r="J179" s="16" t="s">
        <v>231</v>
      </c>
      <c r="K179" s="16">
        <v>2</v>
      </c>
      <c r="L179" s="15"/>
      <c r="M179" s="15"/>
      <c r="N179" s="15"/>
      <c r="O179" s="15"/>
      <c r="P179" s="15"/>
      <c r="Q179" s="15"/>
      <c r="R179" s="15"/>
      <c r="S179" s="15"/>
      <c r="T179" s="15"/>
      <c r="U179" s="15"/>
      <c r="V179" s="15"/>
      <c r="W179" s="15"/>
      <c r="X179" s="15"/>
    </row>
    <row r="180" spans="1:24" ht="60.75">
      <c r="A180" s="9">
        <v>142</v>
      </c>
      <c r="B180" s="10" t="s">
        <v>228</v>
      </c>
      <c r="C180" s="10" t="s">
        <v>229</v>
      </c>
      <c r="D180" s="10" t="s">
        <v>301</v>
      </c>
      <c r="E180" s="10" t="s">
        <v>23</v>
      </c>
      <c r="F180" s="10">
        <v>2000</v>
      </c>
      <c r="G180" s="21">
        <v>150</v>
      </c>
      <c r="H180" s="21">
        <v>150</v>
      </c>
      <c r="I180" s="21">
        <v>300</v>
      </c>
      <c r="J180" s="10" t="s">
        <v>231</v>
      </c>
      <c r="K180" s="10">
        <v>2</v>
      </c>
      <c r="L180" s="9"/>
      <c r="M180" s="9"/>
      <c r="N180" s="9"/>
      <c r="O180" s="9"/>
      <c r="P180" s="9"/>
      <c r="Q180" s="9"/>
      <c r="R180" s="9"/>
      <c r="S180" s="9"/>
      <c r="T180" s="9"/>
      <c r="U180" s="9"/>
      <c r="V180" s="9"/>
      <c r="W180" s="9"/>
      <c r="X180" s="9"/>
    </row>
    <row r="181" spans="1:24" ht="60.75">
      <c r="A181" s="15">
        <v>143</v>
      </c>
      <c r="B181" s="16" t="s">
        <v>228</v>
      </c>
      <c r="C181" s="16" t="s">
        <v>229</v>
      </c>
      <c r="D181" s="16" t="s">
        <v>302</v>
      </c>
      <c r="E181" s="16" t="s">
        <v>23</v>
      </c>
      <c r="F181" s="16">
        <v>100</v>
      </c>
      <c r="G181" s="27">
        <v>24</v>
      </c>
      <c r="H181" s="27">
        <v>24</v>
      </c>
      <c r="I181" s="27">
        <v>48</v>
      </c>
      <c r="J181" s="16" t="s">
        <v>231</v>
      </c>
      <c r="K181" s="16">
        <v>2</v>
      </c>
      <c r="L181" s="15"/>
      <c r="M181" s="15"/>
      <c r="N181" s="15"/>
      <c r="O181" s="15"/>
      <c r="P181" s="15"/>
      <c r="Q181" s="15"/>
      <c r="R181" s="15"/>
      <c r="S181" s="15"/>
      <c r="T181" s="15"/>
      <c r="U181" s="15"/>
      <c r="V181" s="15"/>
      <c r="W181" s="15"/>
      <c r="X181" s="15"/>
    </row>
    <row r="182" spans="1:24" ht="60.75">
      <c r="A182" s="9">
        <v>144</v>
      </c>
      <c r="B182" s="10" t="s">
        <v>228</v>
      </c>
      <c r="C182" s="10" t="s">
        <v>229</v>
      </c>
      <c r="D182" s="10" t="s">
        <v>303</v>
      </c>
      <c r="E182" s="10" t="s">
        <v>23</v>
      </c>
      <c r="F182" s="10">
        <v>6</v>
      </c>
      <c r="G182" s="21">
        <v>9.24</v>
      </c>
      <c r="H182" s="21">
        <v>9.24</v>
      </c>
      <c r="I182" s="21">
        <v>18.48</v>
      </c>
      <c r="J182" s="10" t="s">
        <v>231</v>
      </c>
      <c r="K182" s="10">
        <v>2</v>
      </c>
      <c r="L182" s="9"/>
      <c r="M182" s="9"/>
      <c r="N182" s="9"/>
      <c r="O182" s="9"/>
      <c r="P182" s="9"/>
      <c r="Q182" s="9"/>
      <c r="R182" s="9"/>
      <c r="S182" s="9"/>
      <c r="T182" s="9"/>
      <c r="U182" s="9"/>
      <c r="V182" s="9"/>
      <c r="W182" s="9"/>
      <c r="X182" s="9"/>
    </row>
    <row r="183" spans="1:24" ht="70.5">
      <c r="A183" s="15">
        <v>145</v>
      </c>
      <c r="B183" s="16" t="s">
        <v>228</v>
      </c>
      <c r="C183" s="16" t="s">
        <v>229</v>
      </c>
      <c r="D183" s="16" t="s">
        <v>304</v>
      </c>
      <c r="E183" s="16" t="s">
        <v>23</v>
      </c>
      <c r="F183" s="16">
        <v>12</v>
      </c>
      <c r="G183" s="27">
        <v>449.52</v>
      </c>
      <c r="H183" s="27">
        <v>449.52</v>
      </c>
      <c r="I183" s="27">
        <v>899.04</v>
      </c>
      <c r="J183" s="16" t="s">
        <v>231</v>
      </c>
      <c r="K183" s="16">
        <v>2</v>
      </c>
      <c r="L183" s="15"/>
      <c r="M183" s="15"/>
      <c r="N183" s="15"/>
      <c r="O183" s="15"/>
      <c r="P183" s="15"/>
      <c r="Q183" s="15"/>
      <c r="R183" s="15"/>
      <c r="S183" s="15"/>
      <c r="T183" s="15"/>
      <c r="U183" s="15"/>
      <c r="V183" s="15"/>
      <c r="W183" s="15"/>
      <c r="X183" s="15"/>
    </row>
    <row r="184" spans="1:24" ht="90.75">
      <c r="A184" s="9">
        <v>146</v>
      </c>
      <c r="B184" s="10" t="s">
        <v>228</v>
      </c>
      <c r="C184" s="10" t="s">
        <v>229</v>
      </c>
      <c r="D184" s="10" t="s">
        <v>305</v>
      </c>
      <c r="E184" s="10" t="s">
        <v>23</v>
      </c>
      <c r="F184" s="10">
        <v>36</v>
      </c>
      <c r="G184" s="21">
        <v>493.92</v>
      </c>
      <c r="H184" s="21">
        <v>493.92</v>
      </c>
      <c r="I184" s="21">
        <v>987.84</v>
      </c>
      <c r="J184" s="10" t="s">
        <v>231</v>
      </c>
      <c r="K184" s="10">
        <v>2</v>
      </c>
      <c r="L184" s="9"/>
      <c r="M184" s="9"/>
      <c r="N184" s="9"/>
      <c r="O184" s="9"/>
      <c r="P184" s="9"/>
      <c r="Q184" s="9"/>
      <c r="R184" s="9"/>
      <c r="S184" s="9"/>
      <c r="T184" s="9"/>
      <c r="U184" s="9"/>
      <c r="V184" s="9"/>
      <c r="W184" s="9"/>
      <c r="X184" s="9"/>
    </row>
    <row r="185" spans="1:24" ht="60.75">
      <c r="A185" s="15">
        <v>147</v>
      </c>
      <c r="B185" s="16" t="s">
        <v>228</v>
      </c>
      <c r="C185" s="16" t="s">
        <v>229</v>
      </c>
      <c r="D185" s="16" t="s">
        <v>306</v>
      </c>
      <c r="E185" s="16" t="s">
        <v>23</v>
      </c>
      <c r="F185" s="16">
        <v>3000</v>
      </c>
      <c r="G185" s="27">
        <v>5025</v>
      </c>
      <c r="H185" s="27">
        <v>5025</v>
      </c>
      <c r="I185" s="27">
        <v>10050</v>
      </c>
      <c r="J185" s="16" t="s">
        <v>231</v>
      </c>
      <c r="K185" s="16">
        <v>2</v>
      </c>
      <c r="L185" s="15"/>
      <c r="M185" s="15"/>
      <c r="N185" s="15"/>
      <c r="O185" s="15"/>
      <c r="P185" s="15"/>
      <c r="Q185" s="15"/>
      <c r="R185" s="15"/>
      <c r="S185" s="15"/>
      <c r="T185" s="15"/>
      <c r="U185" s="15"/>
      <c r="V185" s="15"/>
      <c r="W185" s="15"/>
      <c r="X185" s="15"/>
    </row>
    <row r="186" spans="1:24" ht="60.75">
      <c r="A186" s="9">
        <v>148</v>
      </c>
      <c r="B186" s="10" t="s">
        <v>228</v>
      </c>
      <c r="C186" s="10" t="s">
        <v>229</v>
      </c>
      <c r="D186" s="10" t="s">
        <v>307</v>
      </c>
      <c r="E186" s="10" t="s">
        <v>23</v>
      </c>
      <c r="F186" s="10">
        <v>150</v>
      </c>
      <c r="G186" s="21">
        <v>0</v>
      </c>
      <c r="H186" s="21">
        <v>0</v>
      </c>
      <c r="I186" s="21">
        <v>0</v>
      </c>
      <c r="J186" s="10" t="s">
        <v>231</v>
      </c>
      <c r="K186" s="10">
        <v>2</v>
      </c>
      <c r="L186" s="9"/>
      <c r="M186" s="9"/>
      <c r="N186" s="9"/>
      <c r="O186" s="9"/>
      <c r="P186" s="9"/>
      <c r="Q186" s="9"/>
      <c r="R186" s="9"/>
      <c r="S186" s="9"/>
      <c r="T186" s="9"/>
      <c r="U186" s="9"/>
      <c r="V186" s="9"/>
      <c r="W186" s="9"/>
      <c r="X186" s="9"/>
    </row>
    <row r="187" spans="1:24" ht="60.75">
      <c r="A187" s="15">
        <v>149</v>
      </c>
      <c r="B187" s="16" t="s">
        <v>228</v>
      </c>
      <c r="C187" s="16" t="s">
        <v>229</v>
      </c>
      <c r="D187" s="16" t="s">
        <v>308</v>
      </c>
      <c r="E187" s="16" t="s">
        <v>23</v>
      </c>
      <c r="F187" s="16">
        <v>100</v>
      </c>
      <c r="G187" s="27">
        <v>755</v>
      </c>
      <c r="H187" s="27">
        <v>755</v>
      </c>
      <c r="I187" s="27">
        <v>1510</v>
      </c>
      <c r="J187" s="16" t="s">
        <v>231</v>
      </c>
      <c r="K187" s="16">
        <v>2</v>
      </c>
      <c r="L187" s="15"/>
      <c r="M187" s="15"/>
      <c r="N187" s="15"/>
      <c r="O187" s="15"/>
      <c r="P187" s="15"/>
      <c r="Q187" s="15"/>
      <c r="R187" s="15"/>
      <c r="S187" s="15"/>
      <c r="T187" s="15"/>
      <c r="U187" s="15"/>
      <c r="V187" s="15"/>
      <c r="W187" s="15"/>
      <c r="X187" s="15"/>
    </row>
    <row r="188" spans="1:24" ht="60.75">
      <c r="A188" s="9">
        <v>150</v>
      </c>
      <c r="B188" s="10" t="s">
        <v>228</v>
      </c>
      <c r="C188" s="10" t="s">
        <v>229</v>
      </c>
      <c r="D188" s="10" t="s">
        <v>309</v>
      </c>
      <c r="E188" s="10" t="s">
        <v>23</v>
      </c>
      <c r="F188" s="10">
        <v>1000</v>
      </c>
      <c r="G188" s="21">
        <v>155</v>
      </c>
      <c r="H188" s="21">
        <v>155</v>
      </c>
      <c r="I188" s="21">
        <v>310</v>
      </c>
      <c r="J188" s="10" t="s">
        <v>231</v>
      </c>
      <c r="K188" s="10">
        <v>2</v>
      </c>
      <c r="L188" s="9"/>
      <c r="M188" s="9"/>
      <c r="N188" s="9"/>
      <c r="O188" s="9"/>
      <c r="P188" s="9"/>
      <c r="Q188" s="9"/>
      <c r="R188" s="9"/>
      <c r="S188" s="9"/>
      <c r="T188" s="9"/>
      <c r="U188" s="9"/>
      <c r="V188" s="9"/>
      <c r="W188" s="9"/>
      <c r="X188" s="9"/>
    </row>
    <row r="189" spans="1:24" ht="60.75">
      <c r="A189" s="15">
        <v>151</v>
      </c>
      <c r="B189" s="16" t="s">
        <v>228</v>
      </c>
      <c r="C189" s="16" t="s">
        <v>229</v>
      </c>
      <c r="D189" s="16" t="s">
        <v>310</v>
      </c>
      <c r="E189" s="16" t="s">
        <v>23</v>
      </c>
      <c r="F189" s="16">
        <v>48</v>
      </c>
      <c r="G189" s="27">
        <v>56.4</v>
      </c>
      <c r="H189" s="27">
        <v>56.4</v>
      </c>
      <c r="I189" s="27">
        <v>112.8</v>
      </c>
      <c r="J189" s="16" t="s">
        <v>231</v>
      </c>
      <c r="K189" s="16">
        <v>2</v>
      </c>
      <c r="L189" s="15"/>
      <c r="M189" s="15"/>
      <c r="N189" s="15"/>
      <c r="O189" s="15"/>
      <c r="P189" s="15"/>
      <c r="Q189" s="15"/>
      <c r="R189" s="15"/>
      <c r="S189" s="15"/>
      <c r="T189" s="15"/>
      <c r="U189" s="15"/>
      <c r="V189" s="15"/>
      <c r="W189" s="15"/>
      <c r="X189" s="15"/>
    </row>
    <row r="190" spans="1:24" ht="60.75">
      <c r="A190" s="9">
        <v>152</v>
      </c>
      <c r="B190" s="10" t="s">
        <v>228</v>
      </c>
      <c r="C190" s="10" t="s">
        <v>229</v>
      </c>
      <c r="D190" s="10" t="s">
        <v>311</v>
      </c>
      <c r="E190" s="10" t="s">
        <v>23</v>
      </c>
      <c r="F190" s="10">
        <v>1500</v>
      </c>
      <c r="G190" s="21">
        <v>2025</v>
      </c>
      <c r="H190" s="21">
        <v>2025</v>
      </c>
      <c r="I190" s="21">
        <v>4049.25</v>
      </c>
      <c r="J190" s="10" t="s">
        <v>231</v>
      </c>
      <c r="K190" s="10">
        <v>2</v>
      </c>
      <c r="L190" s="9"/>
      <c r="M190" s="9"/>
      <c r="N190" s="9"/>
      <c r="O190" s="9"/>
      <c r="P190" s="9"/>
      <c r="Q190" s="9"/>
      <c r="R190" s="9"/>
      <c r="S190" s="9"/>
      <c r="T190" s="9"/>
      <c r="U190" s="9"/>
      <c r="V190" s="9"/>
      <c r="W190" s="9"/>
      <c r="X190" s="9"/>
    </row>
    <row r="191" spans="1:24" ht="60.75">
      <c r="A191" s="15">
        <v>153</v>
      </c>
      <c r="B191" s="16" t="s">
        <v>228</v>
      </c>
      <c r="C191" s="16" t="s">
        <v>312</v>
      </c>
      <c r="D191" s="16" t="s">
        <v>313</v>
      </c>
      <c r="E191" s="16" t="s">
        <v>23</v>
      </c>
      <c r="F191" s="16">
        <v>100</v>
      </c>
      <c r="G191" s="27">
        <v>36.5</v>
      </c>
      <c r="H191" s="27">
        <v>36.5</v>
      </c>
      <c r="I191" s="27">
        <v>73</v>
      </c>
      <c r="J191" s="16" t="s">
        <v>231</v>
      </c>
      <c r="K191" s="16">
        <v>2</v>
      </c>
      <c r="L191" s="15"/>
      <c r="M191" s="15"/>
      <c r="N191" s="15"/>
      <c r="O191" s="15"/>
      <c r="P191" s="15"/>
      <c r="Q191" s="15"/>
      <c r="R191" s="15"/>
      <c r="S191" s="15"/>
      <c r="T191" s="15"/>
      <c r="U191" s="15"/>
      <c r="V191" s="15"/>
      <c r="W191" s="15"/>
      <c r="X191" s="15"/>
    </row>
    <row r="192" spans="1:24" ht="81">
      <c r="A192" s="9">
        <v>154</v>
      </c>
      <c r="B192" s="10" t="s">
        <v>228</v>
      </c>
      <c r="C192" s="10" t="s">
        <v>312</v>
      </c>
      <c r="D192" s="10" t="s">
        <v>314</v>
      </c>
      <c r="E192" s="10" t="s">
        <v>23</v>
      </c>
      <c r="F192" s="10">
        <v>10</v>
      </c>
      <c r="G192" s="21">
        <v>546.45</v>
      </c>
      <c r="H192" s="21">
        <v>546.45</v>
      </c>
      <c r="I192" s="21">
        <v>1092.85</v>
      </c>
      <c r="J192" s="10" t="s">
        <v>231</v>
      </c>
      <c r="K192" s="10">
        <v>2</v>
      </c>
      <c r="L192" s="9"/>
      <c r="M192" s="9"/>
      <c r="N192" s="9"/>
      <c r="O192" s="9"/>
      <c r="P192" s="9"/>
      <c r="Q192" s="9"/>
      <c r="R192" s="9"/>
      <c r="S192" s="9"/>
      <c r="T192" s="9"/>
      <c r="U192" s="9"/>
      <c r="V192" s="9"/>
      <c r="W192" s="9"/>
      <c r="X192" s="9"/>
    </row>
    <row r="193" spans="1:24" ht="192">
      <c r="A193" s="15">
        <v>155</v>
      </c>
      <c r="B193" s="16" t="s">
        <v>228</v>
      </c>
      <c r="C193" s="16" t="s">
        <v>312</v>
      </c>
      <c r="D193" s="16" t="s">
        <v>315</v>
      </c>
      <c r="E193" s="16" t="s">
        <v>23</v>
      </c>
      <c r="F193" s="16">
        <v>24</v>
      </c>
      <c r="G193" s="27">
        <v>113.4</v>
      </c>
      <c r="H193" s="27">
        <v>113.4</v>
      </c>
      <c r="I193" s="27">
        <v>226.8</v>
      </c>
      <c r="J193" s="16" t="s">
        <v>231</v>
      </c>
      <c r="K193" s="16">
        <v>2</v>
      </c>
      <c r="L193" s="15"/>
      <c r="M193" s="15"/>
      <c r="N193" s="15"/>
      <c r="O193" s="15"/>
      <c r="P193" s="15"/>
      <c r="Q193" s="15"/>
      <c r="R193" s="15"/>
      <c r="S193" s="15"/>
      <c r="T193" s="15"/>
      <c r="U193" s="15"/>
      <c r="V193" s="15"/>
      <c r="W193" s="15"/>
      <c r="X193" s="15"/>
    </row>
    <row r="194" spans="1:24" ht="60.75">
      <c r="A194" s="9">
        <v>156</v>
      </c>
      <c r="B194" s="10" t="s">
        <v>228</v>
      </c>
      <c r="C194" s="10" t="s">
        <v>312</v>
      </c>
      <c r="D194" s="10" t="s">
        <v>316</v>
      </c>
      <c r="E194" s="10" t="s">
        <v>23</v>
      </c>
      <c r="F194" s="10">
        <v>4000</v>
      </c>
      <c r="G194" s="21">
        <v>16960</v>
      </c>
      <c r="H194" s="21">
        <v>16960</v>
      </c>
      <c r="I194" s="21">
        <v>33920</v>
      </c>
      <c r="J194" s="10" t="s">
        <v>231</v>
      </c>
      <c r="K194" s="10">
        <v>2</v>
      </c>
      <c r="L194" s="9"/>
      <c r="M194" s="9"/>
      <c r="N194" s="9"/>
      <c r="O194" s="9"/>
      <c r="P194" s="9"/>
      <c r="Q194" s="9"/>
      <c r="R194" s="9"/>
      <c r="S194" s="9"/>
      <c r="T194" s="9"/>
      <c r="U194" s="9"/>
      <c r="V194" s="9"/>
      <c r="W194" s="9"/>
      <c r="X194" s="9"/>
    </row>
    <row r="195" spans="1:24" ht="60.75">
      <c r="A195" s="15">
        <v>157</v>
      </c>
      <c r="B195" s="16" t="s">
        <v>228</v>
      </c>
      <c r="C195" s="16" t="s">
        <v>312</v>
      </c>
      <c r="D195" s="16" t="s">
        <v>317</v>
      </c>
      <c r="E195" s="16" t="s">
        <v>23</v>
      </c>
      <c r="F195" s="16">
        <v>4000</v>
      </c>
      <c r="G195" s="27">
        <v>23800</v>
      </c>
      <c r="H195" s="27">
        <v>23800</v>
      </c>
      <c r="I195" s="27">
        <v>47600</v>
      </c>
      <c r="J195" s="16" t="s">
        <v>231</v>
      </c>
      <c r="K195" s="16">
        <v>2</v>
      </c>
      <c r="L195" s="15"/>
      <c r="M195" s="15"/>
      <c r="N195" s="15"/>
      <c r="O195" s="15"/>
      <c r="P195" s="15"/>
      <c r="Q195" s="15"/>
      <c r="R195" s="15"/>
      <c r="S195" s="15"/>
      <c r="T195" s="15"/>
      <c r="U195" s="15"/>
      <c r="V195" s="15"/>
      <c r="W195" s="15"/>
      <c r="X195" s="15"/>
    </row>
    <row r="196" spans="1:24" ht="60.75">
      <c r="A196" s="9">
        <v>158</v>
      </c>
      <c r="B196" s="10" t="s">
        <v>228</v>
      </c>
      <c r="C196" s="10" t="s">
        <v>312</v>
      </c>
      <c r="D196" s="10" t="s">
        <v>317</v>
      </c>
      <c r="E196" s="10" t="s">
        <v>23</v>
      </c>
      <c r="F196" s="10">
        <v>4000</v>
      </c>
      <c r="G196" s="21">
        <v>19040</v>
      </c>
      <c r="H196" s="21">
        <v>19040</v>
      </c>
      <c r="I196" s="21">
        <v>38080</v>
      </c>
      <c r="J196" s="10" t="s">
        <v>231</v>
      </c>
      <c r="K196" s="10">
        <v>2</v>
      </c>
      <c r="L196" s="9"/>
      <c r="M196" s="9"/>
      <c r="N196" s="9"/>
      <c r="O196" s="9"/>
      <c r="P196" s="9"/>
      <c r="Q196" s="9"/>
      <c r="R196" s="9"/>
      <c r="S196" s="9"/>
      <c r="T196" s="9"/>
      <c r="U196" s="9"/>
      <c r="V196" s="9"/>
      <c r="W196" s="9"/>
      <c r="X196" s="9"/>
    </row>
    <row r="197" spans="1:24" ht="60.75">
      <c r="A197" s="15">
        <v>159</v>
      </c>
      <c r="B197" s="16" t="s">
        <v>228</v>
      </c>
      <c r="C197" s="16" t="s">
        <v>312</v>
      </c>
      <c r="D197" s="16" t="s">
        <v>318</v>
      </c>
      <c r="E197" s="16" t="s">
        <v>23</v>
      </c>
      <c r="F197" s="16">
        <v>500</v>
      </c>
      <c r="G197" s="27">
        <v>915</v>
      </c>
      <c r="H197" s="27">
        <v>915</v>
      </c>
      <c r="I197" s="27">
        <v>1830</v>
      </c>
      <c r="J197" s="16" t="s">
        <v>231</v>
      </c>
      <c r="K197" s="16">
        <v>2</v>
      </c>
      <c r="L197" s="15"/>
      <c r="M197" s="15"/>
      <c r="N197" s="15"/>
      <c r="O197" s="15"/>
      <c r="P197" s="15"/>
      <c r="Q197" s="15"/>
      <c r="R197" s="15"/>
      <c r="S197" s="15"/>
      <c r="T197" s="15"/>
      <c r="U197" s="15"/>
      <c r="V197" s="15"/>
      <c r="W197" s="15"/>
      <c r="X197" s="15"/>
    </row>
    <row r="198" spans="1:24" ht="60.75">
      <c r="A198" s="9">
        <v>160</v>
      </c>
      <c r="B198" s="10" t="s">
        <v>228</v>
      </c>
      <c r="C198" s="10" t="s">
        <v>312</v>
      </c>
      <c r="D198" s="10" t="s">
        <v>318</v>
      </c>
      <c r="E198" s="10" t="s">
        <v>23</v>
      </c>
      <c r="F198" s="10">
        <v>500</v>
      </c>
      <c r="G198" s="21">
        <v>2462.5</v>
      </c>
      <c r="H198" s="21">
        <v>2462.5</v>
      </c>
      <c r="I198" s="21">
        <v>4925</v>
      </c>
      <c r="J198" s="10" t="s">
        <v>231</v>
      </c>
      <c r="K198" s="10">
        <v>2</v>
      </c>
      <c r="L198" s="9"/>
      <c r="M198" s="9"/>
      <c r="N198" s="9"/>
      <c r="O198" s="9"/>
      <c r="P198" s="9"/>
      <c r="Q198" s="9"/>
      <c r="R198" s="9"/>
      <c r="S198" s="9"/>
      <c r="T198" s="9"/>
      <c r="U198" s="9"/>
      <c r="V198" s="9"/>
      <c r="W198" s="9"/>
      <c r="X198" s="9"/>
    </row>
    <row r="199" spans="1:24" ht="243">
      <c r="A199" s="15">
        <v>161</v>
      </c>
      <c r="B199" s="16" t="s">
        <v>228</v>
      </c>
      <c r="C199" s="16" t="s">
        <v>312</v>
      </c>
      <c r="D199" s="16" t="s">
        <v>319</v>
      </c>
      <c r="E199" s="16" t="s">
        <v>23</v>
      </c>
      <c r="F199" s="16">
        <v>200</v>
      </c>
      <c r="G199" s="27">
        <v>823</v>
      </c>
      <c r="H199" s="27">
        <v>823</v>
      </c>
      <c r="I199" s="27">
        <v>1646</v>
      </c>
      <c r="J199" s="16" t="s">
        <v>231</v>
      </c>
      <c r="K199" s="16">
        <v>2</v>
      </c>
      <c r="L199" s="15"/>
      <c r="M199" s="15"/>
      <c r="N199" s="15"/>
      <c r="O199" s="15"/>
      <c r="P199" s="15"/>
      <c r="Q199" s="15"/>
      <c r="R199" s="15"/>
      <c r="S199" s="15"/>
      <c r="T199" s="15"/>
      <c r="U199" s="15"/>
      <c r="V199" s="15"/>
      <c r="W199" s="15"/>
      <c r="X199" s="15"/>
    </row>
    <row r="200" spans="1:24" ht="60.75">
      <c r="A200" s="9">
        <v>162</v>
      </c>
      <c r="B200" s="10" t="s">
        <v>228</v>
      </c>
      <c r="C200" s="10" t="s">
        <v>312</v>
      </c>
      <c r="D200" s="10" t="s">
        <v>320</v>
      </c>
      <c r="E200" s="10" t="s">
        <v>23</v>
      </c>
      <c r="F200" s="10">
        <v>36</v>
      </c>
      <c r="G200" s="21">
        <v>70.92</v>
      </c>
      <c r="H200" s="21">
        <v>70.92</v>
      </c>
      <c r="I200" s="21">
        <v>141.84</v>
      </c>
      <c r="J200" s="10" t="s">
        <v>231</v>
      </c>
      <c r="K200" s="10">
        <v>2</v>
      </c>
      <c r="L200" s="9"/>
      <c r="M200" s="9"/>
      <c r="N200" s="9"/>
      <c r="O200" s="9"/>
      <c r="P200" s="9"/>
      <c r="Q200" s="9"/>
      <c r="R200" s="9"/>
      <c r="S200" s="9"/>
      <c r="T200" s="9"/>
      <c r="U200" s="9"/>
      <c r="V200" s="9"/>
      <c r="W200" s="9"/>
      <c r="X200" s="9"/>
    </row>
    <row r="201" spans="1:24" ht="60.75">
      <c r="A201" s="15">
        <v>163</v>
      </c>
      <c r="B201" s="16" t="s">
        <v>228</v>
      </c>
      <c r="C201" s="16" t="s">
        <v>312</v>
      </c>
      <c r="D201" s="16" t="s">
        <v>321</v>
      </c>
      <c r="E201" s="16" t="s">
        <v>23</v>
      </c>
      <c r="F201" s="16">
        <v>36</v>
      </c>
      <c r="G201" s="27">
        <v>152.1</v>
      </c>
      <c r="H201" s="27">
        <v>152.1</v>
      </c>
      <c r="I201" s="27">
        <v>304.02</v>
      </c>
      <c r="J201" s="16" t="s">
        <v>231</v>
      </c>
      <c r="K201" s="16">
        <v>2</v>
      </c>
      <c r="L201" s="15"/>
      <c r="M201" s="15"/>
      <c r="N201" s="15"/>
      <c r="O201" s="15"/>
      <c r="P201" s="15"/>
      <c r="Q201" s="15"/>
      <c r="R201" s="15"/>
      <c r="S201" s="15"/>
      <c r="T201" s="15"/>
      <c r="U201" s="15"/>
      <c r="V201" s="15"/>
      <c r="W201" s="15"/>
      <c r="X201" s="15"/>
    </row>
    <row r="202" spans="1:24" ht="60.75">
      <c r="A202" s="9">
        <v>164</v>
      </c>
      <c r="B202" s="10" t="s">
        <v>228</v>
      </c>
      <c r="C202" s="10" t="s">
        <v>312</v>
      </c>
      <c r="D202" s="10" t="s">
        <v>322</v>
      </c>
      <c r="E202" s="10" t="s">
        <v>23</v>
      </c>
      <c r="F202" s="10">
        <v>100</v>
      </c>
      <c r="G202" s="21">
        <v>134.5</v>
      </c>
      <c r="H202" s="21">
        <v>134.5</v>
      </c>
      <c r="I202" s="21">
        <v>269</v>
      </c>
      <c r="J202" s="10" t="s">
        <v>231</v>
      </c>
      <c r="K202" s="10">
        <v>2</v>
      </c>
      <c r="L202" s="9"/>
      <c r="M202" s="9"/>
      <c r="N202" s="9"/>
      <c r="O202" s="9"/>
      <c r="P202" s="9"/>
      <c r="Q202" s="9"/>
      <c r="R202" s="9"/>
      <c r="S202" s="9"/>
      <c r="T202" s="9"/>
      <c r="U202" s="9"/>
      <c r="V202" s="9"/>
      <c r="W202" s="9"/>
      <c r="X202" s="9"/>
    </row>
    <row r="203" spans="1:24" ht="70.5">
      <c r="A203" s="15">
        <v>165</v>
      </c>
      <c r="B203" s="16" t="s">
        <v>228</v>
      </c>
      <c r="C203" s="16" t="s">
        <v>312</v>
      </c>
      <c r="D203" s="16" t="s">
        <v>323</v>
      </c>
      <c r="E203" s="16" t="s">
        <v>23</v>
      </c>
      <c r="F203" s="16">
        <v>100</v>
      </c>
      <c r="G203" s="27">
        <v>2700</v>
      </c>
      <c r="H203" s="27">
        <v>2700</v>
      </c>
      <c r="I203" s="27">
        <v>5400</v>
      </c>
      <c r="J203" s="16" t="s">
        <v>231</v>
      </c>
      <c r="K203" s="16">
        <v>2</v>
      </c>
      <c r="L203" s="15"/>
      <c r="M203" s="15"/>
      <c r="N203" s="15"/>
      <c r="O203" s="15"/>
      <c r="P203" s="15"/>
      <c r="Q203" s="15"/>
      <c r="R203" s="15"/>
      <c r="S203" s="15"/>
      <c r="T203" s="15"/>
      <c r="U203" s="15"/>
      <c r="V203" s="15"/>
      <c r="W203" s="15"/>
      <c r="X203" s="15"/>
    </row>
    <row r="204" spans="1:24" ht="81">
      <c r="A204" s="9">
        <v>166</v>
      </c>
      <c r="B204" s="10" t="s">
        <v>228</v>
      </c>
      <c r="C204" s="10" t="s">
        <v>312</v>
      </c>
      <c r="D204" s="10" t="s">
        <v>324</v>
      </c>
      <c r="E204" s="10" t="s">
        <v>23</v>
      </c>
      <c r="F204" s="10">
        <v>100</v>
      </c>
      <c r="G204" s="21">
        <v>2570</v>
      </c>
      <c r="H204" s="21">
        <v>2570</v>
      </c>
      <c r="I204" s="21">
        <v>5140</v>
      </c>
      <c r="J204" s="10" t="s">
        <v>231</v>
      </c>
      <c r="K204" s="10">
        <v>2</v>
      </c>
      <c r="L204" s="9"/>
      <c r="M204" s="9"/>
      <c r="N204" s="9"/>
      <c r="O204" s="9"/>
      <c r="P204" s="9"/>
      <c r="Q204" s="9"/>
      <c r="R204" s="9"/>
      <c r="S204" s="9"/>
      <c r="T204" s="9"/>
      <c r="U204" s="9"/>
      <c r="V204" s="9"/>
      <c r="W204" s="9"/>
      <c r="X204" s="9"/>
    </row>
    <row r="205" spans="1:24" ht="81">
      <c r="A205" s="15">
        <v>167</v>
      </c>
      <c r="B205" s="16" t="s">
        <v>228</v>
      </c>
      <c r="C205" s="16" t="s">
        <v>312</v>
      </c>
      <c r="D205" s="16" t="s">
        <v>325</v>
      </c>
      <c r="E205" s="16" t="s">
        <v>23</v>
      </c>
      <c r="F205" s="16">
        <v>100</v>
      </c>
      <c r="G205" s="27">
        <v>624.5</v>
      </c>
      <c r="H205" s="27">
        <v>624.5</v>
      </c>
      <c r="I205" s="27">
        <v>1249</v>
      </c>
      <c r="J205" s="16" t="s">
        <v>231</v>
      </c>
      <c r="K205" s="16">
        <v>2</v>
      </c>
      <c r="L205" s="15"/>
      <c r="M205" s="15"/>
      <c r="N205" s="15"/>
      <c r="O205" s="15"/>
      <c r="P205" s="15"/>
      <c r="Q205" s="15"/>
      <c r="R205" s="15"/>
      <c r="S205" s="15"/>
      <c r="T205" s="15"/>
      <c r="U205" s="15"/>
      <c r="V205" s="15"/>
      <c r="W205" s="15"/>
      <c r="X205" s="15"/>
    </row>
    <row r="206" spans="1:24" ht="60.75">
      <c r="A206" s="9">
        <v>168</v>
      </c>
      <c r="B206" s="10" t="s">
        <v>228</v>
      </c>
      <c r="C206" s="10" t="s">
        <v>312</v>
      </c>
      <c r="D206" s="10" t="s">
        <v>326</v>
      </c>
      <c r="E206" s="10" t="s">
        <v>23</v>
      </c>
      <c r="F206" s="10">
        <v>100</v>
      </c>
      <c r="G206" s="21">
        <v>600</v>
      </c>
      <c r="H206" s="21">
        <v>600</v>
      </c>
      <c r="I206" s="21">
        <v>1200</v>
      </c>
      <c r="J206" s="10" t="s">
        <v>231</v>
      </c>
      <c r="K206" s="10">
        <v>2</v>
      </c>
      <c r="L206" s="9"/>
      <c r="M206" s="9"/>
      <c r="N206" s="9"/>
      <c r="O206" s="9"/>
      <c r="P206" s="9"/>
      <c r="Q206" s="9"/>
      <c r="R206" s="9"/>
      <c r="S206" s="9"/>
      <c r="T206" s="9"/>
      <c r="U206" s="9"/>
      <c r="V206" s="9"/>
      <c r="W206" s="9"/>
      <c r="X206" s="9"/>
    </row>
    <row r="207" spans="1:24" ht="60.75">
      <c r="A207" s="15">
        <v>169</v>
      </c>
      <c r="B207" s="16" t="s">
        <v>228</v>
      </c>
      <c r="C207" s="16" t="s">
        <v>312</v>
      </c>
      <c r="D207" s="16" t="s">
        <v>327</v>
      </c>
      <c r="E207" s="16" t="s">
        <v>23</v>
      </c>
      <c r="F207" s="16">
        <v>1000</v>
      </c>
      <c r="G207" s="27">
        <v>1580</v>
      </c>
      <c r="H207" s="27">
        <v>1580</v>
      </c>
      <c r="I207" s="27">
        <v>3160</v>
      </c>
      <c r="J207" s="16" t="s">
        <v>231</v>
      </c>
      <c r="K207" s="16">
        <v>2</v>
      </c>
      <c r="L207" s="15"/>
      <c r="M207" s="15"/>
      <c r="N207" s="15"/>
      <c r="O207" s="15"/>
      <c r="P207" s="15"/>
      <c r="Q207" s="15"/>
      <c r="R207" s="15"/>
      <c r="S207" s="15"/>
      <c r="T207" s="15"/>
      <c r="U207" s="15"/>
      <c r="V207" s="15"/>
      <c r="W207" s="15"/>
      <c r="X207" s="15"/>
    </row>
    <row r="208" spans="1:24" ht="70.5">
      <c r="A208" s="9">
        <v>170</v>
      </c>
      <c r="B208" s="10" t="s">
        <v>228</v>
      </c>
      <c r="C208" s="10" t="s">
        <v>312</v>
      </c>
      <c r="D208" s="10" t="s">
        <v>328</v>
      </c>
      <c r="E208" s="10" t="s">
        <v>23</v>
      </c>
      <c r="F208" s="10">
        <v>1000</v>
      </c>
      <c r="G208" s="21">
        <v>1995</v>
      </c>
      <c r="H208" s="21">
        <v>1995</v>
      </c>
      <c r="I208" s="21">
        <v>3990</v>
      </c>
      <c r="J208" s="10" t="s">
        <v>231</v>
      </c>
      <c r="K208" s="10">
        <v>2</v>
      </c>
      <c r="L208" s="9"/>
      <c r="M208" s="9"/>
      <c r="N208" s="9"/>
      <c r="O208" s="9"/>
      <c r="P208" s="9"/>
      <c r="Q208" s="9"/>
      <c r="R208" s="9"/>
      <c r="S208" s="9"/>
      <c r="T208" s="9"/>
      <c r="U208" s="9"/>
      <c r="V208" s="9"/>
      <c r="W208" s="9"/>
      <c r="X208" s="9"/>
    </row>
    <row r="209" spans="1:24" ht="121.5">
      <c r="A209" s="15">
        <v>171</v>
      </c>
      <c r="B209" s="16" t="s">
        <v>228</v>
      </c>
      <c r="C209" s="16" t="s">
        <v>312</v>
      </c>
      <c r="D209" s="16" t="s">
        <v>329</v>
      </c>
      <c r="E209" s="16" t="s">
        <v>23</v>
      </c>
      <c r="F209" s="16">
        <v>10</v>
      </c>
      <c r="G209" s="27">
        <v>1100</v>
      </c>
      <c r="H209" s="27">
        <v>1100</v>
      </c>
      <c r="I209" s="27">
        <v>2200</v>
      </c>
      <c r="J209" s="16" t="s">
        <v>231</v>
      </c>
      <c r="K209" s="16">
        <v>2</v>
      </c>
      <c r="L209" s="15"/>
      <c r="M209" s="15"/>
      <c r="N209" s="15"/>
      <c r="O209" s="15"/>
      <c r="P209" s="15"/>
      <c r="Q209" s="15"/>
      <c r="R209" s="15"/>
      <c r="S209" s="15"/>
      <c r="T209" s="15"/>
      <c r="U209" s="15"/>
      <c r="V209" s="15"/>
      <c r="W209" s="15"/>
      <c r="X209" s="15"/>
    </row>
    <row r="210" spans="1:24" ht="81">
      <c r="A210" s="9">
        <v>172</v>
      </c>
      <c r="B210" s="10" t="s">
        <v>228</v>
      </c>
      <c r="C210" s="10" t="s">
        <v>312</v>
      </c>
      <c r="D210" s="10" t="s">
        <v>330</v>
      </c>
      <c r="E210" s="10" t="s">
        <v>23</v>
      </c>
      <c r="F210" s="10">
        <v>36</v>
      </c>
      <c r="G210" s="21">
        <v>5.76</v>
      </c>
      <c r="H210" s="21">
        <v>5.76</v>
      </c>
      <c r="I210" s="21">
        <v>11.52</v>
      </c>
      <c r="J210" s="10" t="s">
        <v>231</v>
      </c>
      <c r="K210" s="10">
        <v>2</v>
      </c>
      <c r="L210" s="9"/>
      <c r="M210" s="9"/>
      <c r="N210" s="9"/>
      <c r="O210" s="9"/>
      <c r="P210" s="9"/>
      <c r="Q210" s="9"/>
      <c r="R210" s="9"/>
      <c r="S210" s="9"/>
      <c r="T210" s="9"/>
      <c r="U210" s="9"/>
      <c r="V210" s="9"/>
      <c r="W210" s="9"/>
      <c r="X210" s="9"/>
    </row>
    <row r="211" spans="1:24" ht="212.25">
      <c r="A211" s="15">
        <v>173</v>
      </c>
      <c r="B211" s="16" t="s">
        <v>228</v>
      </c>
      <c r="C211" s="16" t="s">
        <v>312</v>
      </c>
      <c r="D211" s="16" t="s">
        <v>331</v>
      </c>
      <c r="E211" s="16" t="s">
        <v>23</v>
      </c>
      <c r="F211" s="16">
        <v>100</v>
      </c>
      <c r="G211" s="27">
        <v>13.5</v>
      </c>
      <c r="H211" s="27">
        <v>13.5</v>
      </c>
      <c r="I211" s="27">
        <v>26.67</v>
      </c>
      <c r="J211" s="16" t="s">
        <v>231</v>
      </c>
      <c r="K211" s="16">
        <v>2</v>
      </c>
      <c r="L211" s="15"/>
      <c r="M211" s="15"/>
      <c r="N211" s="15"/>
      <c r="O211" s="15"/>
      <c r="P211" s="15"/>
      <c r="Q211" s="15"/>
      <c r="R211" s="15"/>
      <c r="S211" s="15"/>
      <c r="T211" s="15"/>
      <c r="U211" s="15"/>
      <c r="V211" s="15"/>
      <c r="W211" s="15"/>
      <c r="X211" s="15"/>
    </row>
    <row r="212" spans="1:24" ht="101.25">
      <c r="A212" s="9">
        <v>174</v>
      </c>
      <c r="B212" s="10" t="s">
        <v>228</v>
      </c>
      <c r="C212" s="10" t="s">
        <v>312</v>
      </c>
      <c r="D212" s="10" t="s">
        <v>332</v>
      </c>
      <c r="E212" s="10" t="s">
        <v>23</v>
      </c>
      <c r="F212" s="10">
        <v>20000</v>
      </c>
      <c r="G212" s="21">
        <v>1000</v>
      </c>
      <c r="H212" s="21">
        <v>1000</v>
      </c>
      <c r="I212" s="21">
        <v>2000</v>
      </c>
      <c r="J212" s="10" t="s">
        <v>231</v>
      </c>
      <c r="K212" s="10">
        <v>2</v>
      </c>
      <c r="L212" s="9"/>
      <c r="M212" s="9"/>
      <c r="N212" s="9"/>
      <c r="O212" s="9"/>
      <c r="P212" s="9"/>
      <c r="Q212" s="9"/>
      <c r="R212" s="9"/>
      <c r="S212" s="9"/>
      <c r="T212" s="9"/>
      <c r="U212" s="9"/>
      <c r="V212" s="9"/>
      <c r="W212" s="9"/>
      <c r="X212" s="9"/>
    </row>
    <row r="213" spans="1:24" ht="90.75">
      <c r="A213" s="15">
        <v>175</v>
      </c>
      <c r="B213" s="16" t="s">
        <v>228</v>
      </c>
      <c r="C213" s="16" t="s">
        <v>312</v>
      </c>
      <c r="D213" s="16" t="s">
        <v>333</v>
      </c>
      <c r="E213" s="16" t="s">
        <v>23</v>
      </c>
      <c r="F213" s="16">
        <v>500</v>
      </c>
      <c r="G213" s="27">
        <v>4072.5</v>
      </c>
      <c r="H213" s="27">
        <v>4072.5</v>
      </c>
      <c r="I213" s="27">
        <v>8145</v>
      </c>
      <c r="J213" s="16" t="s">
        <v>231</v>
      </c>
      <c r="K213" s="16">
        <v>2</v>
      </c>
      <c r="L213" s="15"/>
      <c r="M213" s="15"/>
      <c r="N213" s="15"/>
      <c r="O213" s="15"/>
      <c r="P213" s="15"/>
      <c r="Q213" s="15"/>
      <c r="R213" s="15"/>
      <c r="S213" s="15"/>
      <c r="T213" s="15"/>
      <c r="U213" s="15"/>
      <c r="V213" s="15"/>
      <c r="W213" s="15"/>
      <c r="X213" s="15"/>
    </row>
    <row r="214" spans="1:24" ht="90.75">
      <c r="A214" s="9">
        <v>176</v>
      </c>
      <c r="B214" s="10" t="s">
        <v>228</v>
      </c>
      <c r="C214" s="10" t="s">
        <v>312</v>
      </c>
      <c r="D214" s="10" t="s">
        <v>334</v>
      </c>
      <c r="E214" s="10" t="s">
        <v>23</v>
      </c>
      <c r="F214" s="10">
        <v>500</v>
      </c>
      <c r="G214" s="21">
        <v>4080</v>
      </c>
      <c r="H214" s="21">
        <v>4080</v>
      </c>
      <c r="I214" s="21">
        <v>8161.67</v>
      </c>
      <c r="J214" s="10" t="s">
        <v>231</v>
      </c>
      <c r="K214" s="10">
        <v>2</v>
      </c>
      <c r="L214" s="9"/>
      <c r="M214" s="9"/>
      <c r="N214" s="9"/>
      <c r="O214" s="9"/>
      <c r="P214" s="9"/>
      <c r="Q214" s="9"/>
      <c r="R214" s="9"/>
      <c r="S214" s="9"/>
      <c r="T214" s="9"/>
      <c r="U214" s="9"/>
      <c r="V214" s="9"/>
      <c r="W214" s="9"/>
      <c r="X214" s="9"/>
    </row>
    <row r="215" spans="1:24" ht="81">
      <c r="A215" s="15">
        <v>177</v>
      </c>
      <c r="B215" s="16" t="s">
        <v>228</v>
      </c>
      <c r="C215" s="16" t="s">
        <v>312</v>
      </c>
      <c r="D215" s="16" t="s">
        <v>335</v>
      </c>
      <c r="E215" s="16" t="s">
        <v>23</v>
      </c>
      <c r="F215" s="16">
        <v>500</v>
      </c>
      <c r="G215" s="27">
        <v>3987.5</v>
      </c>
      <c r="H215" s="27">
        <v>3987.5</v>
      </c>
      <c r="I215" s="27">
        <v>7975</v>
      </c>
      <c r="J215" s="16" t="s">
        <v>231</v>
      </c>
      <c r="K215" s="16">
        <v>2</v>
      </c>
      <c r="L215" s="15"/>
      <c r="M215" s="15"/>
      <c r="N215" s="15"/>
      <c r="O215" s="15"/>
      <c r="P215" s="15"/>
      <c r="Q215" s="15"/>
      <c r="R215" s="15"/>
      <c r="S215" s="15"/>
      <c r="T215" s="15"/>
      <c r="U215" s="15"/>
      <c r="V215" s="15"/>
      <c r="W215" s="15"/>
      <c r="X215" s="15"/>
    </row>
    <row r="216" spans="1:24" ht="131.25">
      <c r="A216" s="9">
        <v>178</v>
      </c>
      <c r="B216" s="10" t="s">
        <v>228</v>
      </c>
      <c r="C216" s="10" t="s">
        <v>312</v>
      </c>
      <c r="D216" s="10" t="s">
        <v>336</v>
      </c>
      <c r="E216" s="10" t="s">
        <v>23</v>
      </c>
      <c r="F216" s="10">
        <v>200</v>
      </c>
      <c r="G216" s="21">
        <v>4120</v>
      </c>
      <c r="H216" s="21">
        <v>4120</v>
      </c>
      <c r="I216" s="21">
        <v>8240</v>
      </c>
      <c r="J216" s="10" t="s">
        <v>231</v>
      </c>
      <c r="K216" s="10">
        <v>2</v>
      </c>
      <c r="L216" s="9"/>
      <c r="M216" s="9"/>
      <c r="N216" s="9"/>
      <c r="O216" s="9"/>
      <c r="P216" s="9"/>
      <c r="Q216" s="9"/>
      <c r="R216" s="9"/>
      <c r="S216" s="9"/>
      <c r="T216" s="9"/>
      <c r="U216" s="9"/>
      <c r="V216" s="9"/>
      <c r="W216" s="9"/>
      <c r="X216" s="9"/>
    </row>
    <row r="217" spans="1:24" ht="232.5">
      <c r="A217" s="15">
        <v>179</v>
      </c>
      <c r="B217" s="16" t="s">
        <v>228</v>
      </c>
      <c r="C217" s="16" t="s">
        <v>312</v>
      </c>
      <c r="D217" s="16" t="s">
        <v>337</v>
      </c>
      <c r="E217" s="16" t="s">
        <v>23</v>
      </c>
      <c r="F217" s="16">
        <v>10000</v>
      </c>
      <c r="G217" s="27">
        <v>2200</v>
      </c>
      <c r="H217" s="27">
        <v>2200</v>
      </c>
      <c r="I217" s="27">
        <v>4400</v>
      </c>
      <c r="J217" s="16" t="s">
        <v>231</v>
      </c>
      <c r="K217" s="16">
        <v>2</v>
      </c>
      <c r="L217" s="15"/>
      <c r="M217" s="15"/>
      <c r="N217" s="15"/>
      <c r="O217" s="15"/>
      <c r="P217" s="15"/>
      <c r="Q217" s="15"/>
      <c r="R217" s="15"/>
      <c r="S217" s="15"/>
      <c r="T217" s="15"/>
      <c r="U217" s="15"/>
      <c r="V217" s="15"/>
      <c r="W217" s="15"/>
      <c r="X217" s="15"/>
    </row>
    <row r="218" spans="1:24" ht="111">
      <c r="A218" s="9">
        <v>180</v>
      </c>
      <c r="B218" s="10" t="s">
        <v>228</v>
      </c>
      <c r="C218" s="10" t="s">
        <v>312</v>
      </c>
      <c r="D218" s="10" t="s">
        <v>338</v>
      </c>
      <c r="E218" s="10" t="s">
        <v>23</v>
      </c>
      <c r="F218" s="10">
        <v>5000</v>
      </c>
      <c r="G218" s="21">
        <v>1175</v>
      </c>
      <c r="H218" s="21">
        <v>1175</v>
      </c>
      <c r="I218" s="21">
        <v>2350</v>
      </c>
      <c r="J218" s="10" t="s">
        <v>231</v>
      </c>
      <c r="K218" s="10">
        <v>2</v>
      </c>
      <c r="L218" s="9"/>
      <c r="M218" s="9"/>
      <c r="N218" s="9"/>
      <c r="O218" s="9"/>
      <c r="P218" s="9"/>
      <c r="Q218" s="9"/>
      <c r="R218" s="9"/>
      <c r="S218" s="9"/>
      <c r="T218" s="9"/>
      <c r="U218" s="9"/>
      <c r="V218" s="9"/>
      <c r="W218" s="9"/>
      <c r="X218" s="9"/>
    </row>
    <row r="219" spans="1:24" ht="111">
      <c r="A219" s="15">
        <v>181</v>
      </c>
      <c r="B219" s="16" t="s">
        <v>228</v>
      </c>
      <c r="C219" s="16" t="s">
        <v>312</v>
      </c>
      <c r="D219" s="16" t="s">
        <v>339</v>
      </c>
      <c r="E219" s="16" t="s">
        <v>23</v>
      </c>
      <c r="F219" s="16">
        <v>2000</v>
      </c>
      <c r="G219" s="27">
        <v>530</v>
      </c>
      <c r="H219" s="27">
        <v>530</v>
      </c>
      <c r="I219" s="27">
        <v>1066.67</v>
      </c>
      <c r="J219" s="16" t="s">
        <v>231</v>
      </c>
      <c r="K219" s="16">
        <v>2</v>
      </c>
      <c r="L219" s="15"/>
      <c r="M219" s="15"/>
      <c r="N219" s="15"/>
      <c r="O219" s="15"/>
      <c r="P219" s="15"/>
      <c r="Q219" s="15"/>
      <c r="R219" s="15"/>
      <c r="S219" s="15"/>
      <c r="T219" s="15"/>
      <c r="U219" s="15"/>
      <c r="V219" s="15"/>
      <c r="W219" s="15"/>
      <c r="X219" s="15"/>
    </row>
    <row r="220" spans="1:24" ht="111">
      <c r="A220" s="9">
        <v>182</v>
      </c>
      <c r="B220" s="10" t="s">
        <v>228</v>
      </c>
      <c r="C220" s="10" t="s">
        <v>312</v>
      </c>
      <c r="D220" s="10" t="s">
        <v>340</v>
      </c>
      <c r="E220" s="10" t="s">
        <v>23</v>
      </c>
      <c r="F220" s="10">
        <v>1000</v>
      </c>
      <c r="G220" s="21">
        <v>170</v>
      </c>
      <c r="H220" s="21">
        <v>170</v>
      </c>
      <c r="I220" s="21">
        <v>336.67</v>
      </c>
      <c r="J220" s="10" t="s">
        <v>231</v>
      </c>
      <c r="K220" s="10">
        <v>2</v>
      </c>
      <c r="L220" s="9"/>
      <c r="M220" s="9"/>
      <c r="N220" s="9"/>
      <c r="O220" s="9"/>
      <c r="P220" s="9"/>
      <c r="Q220" s="9"/>
      <c r="R220" s="9"/>
      <c r="S220" s="9"/>
      <c r="T220" s="9"/>
      <c r="U220" s="9"/>
      <c r="V220" s="9"/>
      <c r="W220" s="9"/>
      <c r="X220" s="9"/>
    </row>
    <row r="221" spans="1:24" ht="131.25">
      <c r="A221" s="15">
        <v>183</v>
      </c>
      <c r="B221" s="16" t="s">
        <v>228</v>
      </c>
      <c r="C221" s="16" t="s">
        <v>312</v>
      </c>
      <c r="D221" s="16" t="s">
        <v>341</v>
      </c>
      <c r="E221" s="16" t="s">
        <v>23</v>
      </c>
      <c r="F221" s="16">
        <v>2000</v>
      </c>
      <c r="G221" s="27">
        <v>70</v>
      </c>
      <c r="H221" s="27">
        <v>70</v>
      </c>
      <c r="I221" s="27">
        <v>140</v>
      </c>
      <c r="J221" s="16" t="s">
        <v>231</v>
      </c>
      <c r="K221" s="16">
        <v>2</v>
      </c>
      <c r="L221" s="15"/>
      <c r="M221" s="15"/>
      <c r="N221" s="15"/>
      <c r="O221" s="15"/>
      <c r="P221" s="15"/>
      <c r="Q221" s="15"/>
      <c r="R221" s="15"/>
      <c r="S221" s="15"/>
      <c r="T221" s="15"/>
      <c r="U221" s="15"/>
      <c r="V221" s="15"/>
      <c r="W221" s="15"/>
      <c r="X221" s="15"/>
    </row>
    <row r="222" spans="1:24" ht="101.25">
      <c r="A222" s="9">
        <v>184</v>
      </c>
      <c r="B222" s="10" t="s">
        <v>228</v>
      </c>
      <c r="C222" s="10" t="s">
        <v>312</v>
      </c>
      <c r="D222" s="10" t="s">
        <v>342</v>
      </c>
      <c r="E222" s="10" t="s">
        <v>23</v>
      </c>
      <c r="F222" s="10">
        <v>50</v>
      </c>
      <c r="G222" s="21">
        <v>6.75</v>
      </c>
      <c r="H222" s="21">
        <v>6.75</v>
      </c>
      <c r="I222" s="21">
        <v>13.67</v>
      </c>
      <c r="J222" s="10" t="s">
        <v>231</v>
      </c>
      <c r="K222" s="10">
        <v>2</v>
      </c>
      <c r="L222" s="9"/>
      <c r="M222" s="9"/>
      <c r="N222" s="9"/>
      <c r="O222" s="9"/>
      <c r="P222" s="9"/>
      <c r="Q222" s="9"/>
      <c r="R222" s="9"/>
      <c r="S222" s="9"/>
      <c r="T222" s="9"/>
      <c r="U222" s="9"/>
      <c r="V222" s="9"/>
      <c r="W222" s="9"/>
      <c r="X222" s="9"/>
    </row>
    <row r="223" spans="1:24" ht="151.5">
      <c r="A223" s="15">
        <v>185</v>
      </c>
      <c r="B223" s="16" t="s">
        <v>228</v>
      </c>
      <c r="C223" s="16" t="s">
        <v>312</v>
      </c>
      <c r="D223" s="16" t="s">
        <v>343</v>
      </c>
      <c r="E223" s="16" t="s">
        <v>23</v>
      </c>
      <c r="F223" s="16">
        <v>100</v>
      </c>
      <c r="G223" s="27">
        <v>92</v>
      </c>
      <c r="H223" s="27">
        <v>92</v>
      </c>
      <c r="I223" s="27">
        <v>183.67</v>
      </c>
      <c r="J223" s="16" t="s">
        <v>231</v>
      </c>
      <c r="K223" s="16">
        <v>2</v>
      </c>
      <c r="L223" s="15"/>
      <c r="M223" s="15"/>
      <c r="N223" s="15"/>
      <c r="O223" s="15"/>
      <c r="P223" s="15"/>
      <c r="Q223" s="15"/>
      <c r="R223" s="15"/>
      <c r="S223" s="15"/>
      <c r="T223" s="15"/>
      <c r="U223" s="15"/>
      <c r="V223" s="15"/>
      <c r="W223" s="15"/>
      <c r="X223" s="15"/>
    </row>
    <row r="224" spans="1:24" ht="171.75">
      <c r="A224" s="9">
        <v>186</v>
      </c>
      <c r="B224" s="10" t="s">
        <v>228</v>
      </c>
      <c r="C224" s="10" t="s">
        <v>312</v>
      </c>
      <c r="D224" s="10" t="s">
        <v>344</v>
      </c>
      <c r="E224" s="10" t="s">
        <v>23</v>
      </c>
      <c r="F224" s="10">
        <v>100</v>
      </c>
      <c r="G224" s="21">
        <v>69.5</v>
      </c>
      <c r="H224" s="21">
        <v>69.5</v>
      </c>
      <c r="I224" s="21">
        <v>138.67</v>
      </c>
      <c r="J224" s="10" t="s">
        <v>231</v>
      </c>
      <c r="K224" s="10">
        <v>2</v>
      </c>
      <c r="L224" s="9"/>
      <c r="M224" s="9"/>
      <c r="N224" s="9"/>
      <c r="O224" s="9"/>
      <c r="P224" s="9"/>
      <c r="Q224" s="9"/>
      <c r="R224" s="9"/>
      <c r="S224" s="9"/>
      <c r="T224" s="9"/>
      <c r="U224" s="9"/>
      <c r="V224" s="9"/>
      <c r="W224" s="9"/>
      <c r="X224" s="9"/>
    </row>
    <row r="225" spans="1:24" ht="171.75">
      <c r="A225" s="15">
        <v>187</v>
      </c>
      <c r="B225" s="16" t="s">
        <v>228</v>
      </c>
      <c r="C225" s="16" t="s">
        <v>312</v>
      </c>
      <c r="D225" s="16" t="s">
        <v>345</v>
      </c>
      <c r="E225" s="16" t="s">
        <v>23</v>
      </c>
      <c r="F225" s="16">
        <v>150</v>
      </c>
      <c r="G225" s="27">
        <v>63</v>
      </c>
      <c r="H225" s="27">
        <v>63</v>
      </c>
      <c r="I225" s="27">
        <v>126</v>
      </c>
      <c r="J225" s="16" t="s">
        <v>231</v>
      </c>
      <c r="K225" s="16">
        <v>2</v>
      </c>
      <c r="L225" s="15"/>
      <c r="M225" s="15"/>
      <c r="N225" s="15"/>
      <c r="O225" s="15"/>
      <c r="P225" s="15"/>
      <c r="Q225" s="15"/>
      <c r="R225" s="15"/>
      <c r="S225" s="15"/>
      <c r="T225" s="15"/>
      <c r="U225" s="15"/>
      <c r="V225" s="15"/>
      <c r="W225" s="15"/>
      <c r="X225" s="15"/>
    </row>
    <row r="226" spans="1:24" ht="101.25">
      <c r="A226" s="9">
        <v>188</v>
      </c>
      <c r="B226" s="10" t="s">
        <v>228</v>
      </c>
      <c r="C226" s="10" t="s">
        <v>312</v>
      </c>
      <c r="D226" s="10" t="s">
        <v>346</v>
      </c>
      <c r="E226" s="10" t="s">
        <v>23</v>
      </c>
      <c r="F226" s="10">
        <v>10000</v>
      </c>
      <c r="G226" s="21">
        <v>10850</v>
      </c>
      <c r="H226" s="21">
        <v>10850</v>
      </c>
      <c r="I226" s="21">
        <v>21700</v>
      </c>
      <c r="J226" s="10" t="s">
        <v>231</v>
      </c>
      <c r="K226" s="10">
        <v>2</v>
      </c>
      <c r="L226" s="9"/>
      <c r="M226" s="9"/>
      <c r="N226" s="9"/>
      <c r="O226" s="9"/>
      <c r="P226" s="9"/>
      <c r="Q226" s="9"/>
      <c r="R226" s="9"/>
      <c r="S226" s="9"/>
      <c r="T226" s="9"/>
      <c r="U226" s="9"/>
      <c r="V226" s="9"/>
      <c r="W226" s="9"/>
      <c r="X226" s="9"/>
    </row>
    <row r="227" spans="1:24" ht="70.5">
      <c r="A227" s="15">
        <v>189</v>
      </c>
      <c r="B227" s="16" t="s">
        <v>228</v>
      </c>
      <c r="C227" s="16" t="s">
        <v>312</v>
      </c>
      <c r="D227" s="16" t="s">
        <v>347</v>
      </c>
      <c r="E227" s="16" t="s">
        <v>23</v>
      </c>
      <c r="F227" s="16">
        <v>24</v>
      </c>
      <c r="G227" s="27">
        <v>86.76</v>
      </c>
      <c r="H227" s="27">
        <v>86.76</v>
      </c>
      <c r="I227" s="27">
        <v>173.4</v>
      </c>
      <c r="J227" s="16" t="s">
        <v>231</v>
      </c>
      <c r="K227" s="16">
        <v>2</v>
      </c>
      <c r="L227" s="15"/>
      <c r="M227" s="15"/>
      <c r="N227" s="15"/>
      <c r="O227" s="15"/>
      <c r="P227" s="15"/>
      <c r="Q227" s="15"/>
      <c r="R227" s="15"/>
      <c r="S227" s="15"/>
      <c r="T227" s="15"/>
      <c r="U227" s="15"/>
      <c r="V227" s="15"/>
      <c r="W227" s="15"/>
      <c r="X227" s="15"/>
    </row>
    <row r="228" spans="1:24" ht="243">
      <c r="A228" s="9">
        <v>190</v>
      </c>
      <c r="B228" s="10" t="s">
        <v>228</v>
      </c>
      <c r="C228" s="10" t="s">
        <v>312</v>
      </c>
      <c r="D228" s="10" t="s">
        <v>348</v>
      </c>
      <c r="E228" s="10" t="s">
        <v>23</v>
      </c>
      <c r="F228" s="10">
        <v>500</v>
      </c>
      <c r="G228" s="21">
        <v>2822.5</v>
      </c>
      <c r="H228" s="21">
        <v>2822.5</v>
      </c>
      <c r="I228" s="21">
        <v>5643.33</v>
      </c>
      <c r="J228" s="10" t="s">
        <v>231</v>
      </c>
      <c r="K228" s="10">
        <v>2</v>
      </c>
      <c r="L228" s="9"/>
      <c r="M228" s="9"/>
      <c r="N228" s="9"/>
      <c r="O228" s="9"/>
      <c r="P228" s="9"/>
      <c r="Q228" s="9"/>
      <c r="R228" s="9"/>
      <c r="S228" s="9"/>
      <c r="T228" s="9"/>
      <c r="U228" s="9"/>
      <c r="V228" s="9"/>
      <c r="W228" s="9"/>
      <c r="X228" s="9"/>
    </row>
    <row r="229" spans="1:24" ht="131.25">
      <c r="A229" s="15">
        <v>191</v>
      </c>
      <c r="B229" s="16" t="s">
        <v>228</v>
      </c>
      <c r="C229" s="16" t="s">
        <v>312</v>
      </c>
      <c r="D229" s="16" t="s">
        <v>349</v>
      </c>
      <c r="E229" s="16" t="s">
        <v>23</v>
      </c>
      <c r="F229" s="16">
        <v>1000</v>
      </c>
      <c r="G229" s="27">
        <v>11500</v>
      </c>
      <c r="H229" s="27">
        <v>11500</v>
      </c>
      <c r="I229" s="27">
        <v>23000</v>
      </c>
      <c r="J229" s="16" t="s">
        <v>231</v>
      </c>
      <c r="K229" s="16">
        <v>2</v>
      </c>
      <c r="L229" s="15"/>
      <c r="M229" s="15"/>
      <c r="N229" s="15"/>
      <c r="O229" s="15"/>
      <c r="P229" s="15"/>
      <c r="Q229" s="15"/>
      <c r="R229" s="15"/>
      <c r="S229" s="15"/>
      <c r="T229" s="15"/>
      <c r="U229" s="15"/>
      <c r="V229" s="15"/>
      <c r="W229" s="15"/>
      <c r="X229" s="15"/>
    </row>
    <row r="230" spans="1:24" ht="151.5">
      <c r="A230" s="9">
        <v>192</v>
      </c>
      <c r="B230" s="10" t="s">
        <v>228</v>
      </c>
      <c r="C230" s="10" t="s">
        <v>312</v>
      </c>
      <c r="D230" s="10" t="s">
        <v>350</v>
      </c>
      <c r="E230" s="10" t="s">
        <v>23</v>
      </c>
      <c r="F230" s="10">
        <v>2000</v>
      </c>
      <c r="G230" s="21">
        <v>6000</v>
      </c>
      <c r="H230" s="21">
        <v>6000</v>
      </c>
      <c r="I230" s="21">
        <v>12000</v>
      </c>
      <c r="J230" s="10" t="s">
        <v>231</v>
      </c>
      <c r="K230" s="10">
        <v>2</v>
      </c>
      <c r="L230" s="9"/>
      <c r="M230" s="9"/>
      <c r="N230" s="9"/>
      <c r="O230" s="9"/>
      <c r="P230" s="9"/>
      <c r="Q230" s="9"/>
      <c r="R230" s="9"/>
      <c r="S230" s="9"/>
      <c r="T230" s="9"/>
      <c r="U230" s="9"/>
      <c r="V230" s="9"/>
      <c r="W230" s="9"/>
      <c r="X230" s="9"/>
    </row>
    <row r="231" spans="1:24" ht="121.5">
      <c r="A231" s="15">
        <v>193</v>
      </c>
      <c r="B231" s="16" t="s">
        <v>228</v>
      </c>
      <c r="C231" s="16" t="s">
        <v>312</v>
      </c>
      <c r="D231" s="16" t="s">
        <v>351</v>
      </c>
      <c r="E231" s="16" t="s">
        <v>23</v>
      </c>
      <c r="F231" s="16">
        <v>4000</v>
      </c>
      <c r="G231" s="27">
        <v>160</v>
      </c>
      <c r="H231" s="27">
        <v>160</v>
      </c>
      <c r="I231" s="27">
        <v>312</v>
      </c>
      <c r="J231" s="16" t="s">
        <v>231</v>
      </c>
      <c r="K231" s="16">
        <v>2</v>
      </c>
      <c r="L231" s="15"/>
      <c r="M231" s="15"/>
      <c r="N231" s="15"/>
      <c r="O231" s="15"/>
      <c r="P231" s="15"/>
      <c r="Q231" s="15"/>
      <c r="R231" s="15"/>
      <c r="S231" s="15"/>
      <c r="T231" s="15"/>
      <c r="U231" s="15"/>
      <c r="V231" s="15"/>
      <c r="W231" s="15"/>
      <c r="X231" s="15"/>
    </row>
    <row r="232" spans="1:24" ht="101.25">
      <c r="A232" s="9">
        <v>194</v>
      </c>
      <c r="B232" s="10" t="s">
        <v>228</v>
      </c>
      <c r="C232" s="10" t="s">
        <v>312</v>
      </c>
      <c r="D232" s="10" t="s">
        <v>352</v>
      </c>
      <c r="E232" s="10" t="s">
        <v>23</v>
      </c>
      <c r="F232" s="10">
        <v>24</v>
      </c>
      <c r="G232" s="21">
        <v>651</v>
      </c>
      <c r="H232" s="21">
        <v>651</v>
      </c>
      <c r="I232" s="21">
        <v>1302</v>
      </c>
      <c r="J232" s="10" t="s">
        <v>231</v>
      </c>
      <c r="K232" s="10">
        <v>2</v>
      </c>
      <c r="L232" s="9"/>
      <c r="M232" s="9"/>
      <c r="N232" s="9"/>
      <c r="O232" s="9"/>
      <c r="P232" s="9"/>
      <c r="Q232" s="9"/>
      <c r="R232" s="9"/>
      <c r="S232" s="9"/>
      <c r="T232" s="9"/>
      <c r="U232" s="9"/>
      <c r="V232" s="9"/>
      <c r="W232" s="9"/>
      <c r="X232" s="9"/>
    </row>
    <row r="233" spans="1:24" ht="101.25">
      <c r="A233" s="15">
        <v>195</v>
      </c>
      <c r="B233" s="16" t="s">
        <v>228</v>
      </c>
      <c r="C233" s="16" t="s">
        <v>312</v>
      </c>
      <c r="D233" s="16" t="s">
        <v>353</v>
      </c>
      <c r="E233" s="16" t="s">
        <v>23</v>
      </c>
      <c r="F233" s="16">
        <v>24</v>
      </c>
      <c r="G233" s="27">
        <v>728.64</v>
      </c>
      <c r="H233" s="27">
        <v>728.64</v>
      </c>
      <c r="I233" s="27">
        <v>1457.28</v>
      </c>
      <c r="J233" s="16" t="s">
        <v>231</v>
      </c>
      <c r="K233" s="16">
        <v>2</v>
      </c>
      <c r="L233" s="15"/>
      <c r="M233" s="15"/>
      <c r="N233" s="15"/>
      <c r="O233" s="15"/>
      <c r="P233" s="15"/>
      <c r="Q233" s="15"/>
      <c r="R233" s="15"/>
      <c r="S233" s="15"/>
      <c r="T233" s="15"/>
      <c r="U233" s="15"/>
      <c r="V233" s="15"/>
      <c r="W233" s="15"/>
      <c r="X233" s="15"/>
    </row>
    <row r="234" spans="1:24" ht="101.25">
      <c r="A234" s="9">
        <v>196</v>
      </c>
      <c r="B234" s="10" t="s">
        <v>228</v>
      </c>
      <c r="C234" s="10" t="s">
        <v>312</v>
      </c>
      <c r="D234" s="10" t="s">
        <v>354</v>
      </c>
      <c r="E234" s="10" t="s">
        <v>23</v>
      </c>
      <c r="F234" s="10">
        <v>24</v>
      </c>
      <c r="G234" s="21">
        <v>1145.04</v>
      </c>
      <c r="H234" s="21">
        <v>1145.04</v>
      </c>
      <c r="I234" s="21">
        <v>2290.08</v>
      </c>
      <c r="J234" s="10" t="s">
        <v>231</v>
      </c>
      <c r="K234" s="10">
        <v>2</v>
      </c>
      <c r="L234" s="9"/>
      <c r="M234" s="9"/>
      <c r="N234" s="9"/>
      <c r="O234" s="9"/>
      <c r="P234" s="9"/>
      <c r="Q234" s="9"/>
      <c r="R234" s="9"/>
      <c r="S234" s="9"/>
      <c r="T234" s="9"/>
      <c r="U234" s="9"/>
      <c r="V234" s="9"/>
      <c r="W234" s="9"/>
      <c r="X234" s="9"/>
    </row>
    <row r="235" spans="1:24" ht="90.75">
      <c r="A235" s="15">
        <v>197</v>
      </c>
      <c r="B235" s="16" t="s">
        <v>228</v>
      </c>
      <c r="C235" s="16" t="s">
        <v>312</v>
      </c>
      <c r="D235" s="16" t="s">
        <v>355</v>
      </c>
      <c r="E235" s="16" t="s">
        <v>23</v>
      </c>
      <c r="F235" s="16">
        <v>24</v>
      </c>
      <c r="G235" s="27">
        <v>1653</v>
      </c>
      <c r="H235" s="27">
        <v>1653</v>
      </c>
      <c r="I235" s="27">
        <v>3306</v>
      </c>
      <c r="J235" s="16" t="s">
        <v>231</v>
      </c>
      <c r="K235" s="16">
        <v>2</v>
      </c>
      <c r="L235" s="15"/>
      <c r="M235" s="15"/>
      <c r="N235" s="15"/>
      <c r="O235" s="15"/>
      <c r="P235" s="15"/>
      <c r="Q235" s="15"/>
      <c r="R235" s="15"/>
      <c r="S235" s="15"/>
      <c r="T235" s="15"/>
      <c r="U235" s="15"/>
      <c r="V235" s="15"/>
      <c r="W235" s="15"/>
      <c r="X235" s="15"/>
    </row>
    <row r="236" spans="1:24" ht="81">
      <c r="A236" s="9">
        <v>198</v>
      </c>
      <c r="B236" s="10" t="s">
        <v>228</v>
      </c>
      <c r="C236" s="10" t="s">
        <v>312</v>
      </c>
      <c r="D236" s="10" t="s">
        <v>356</v>
      </c>
      <c r="E236" s="10" t="s">
        <v>23</v>
      </c>
      <c r="F236" s="10">
        <v>24</v>
      </c>
      <c r="G236" s="21">
        <v>717.6</v>
      </c>
      <c r="H236" s="21">
        <v>717.6</v>
      </c>
      <c r="I236" s="21">
        <v>1435.2</v>
      </c>
      <c r="J236" s="10" t="s">
        <v>231</v>
      </c>
      <c r="K236" s="10">
        <v>2</v>
      </c>
      <c r="L236" s="9"/>
      <c r="M236" s="9"/>
      <c r="N236" s="9"/>
      <c r="O236" s="9"/>
      <c r="P236" s="9"/>
      <c r="Q236" s="9"/>
      <c r="R236" s="9"/>
      <c r="S236" s="9"/>
      <c r="T236" s="9"/>
      <c r="U236" s="9"/>
      <c r="V236" s="9"/>
      <c r="W236" s="9"/>
      <c r="X236" s="9"/>
    </row>
    <row r="237" spans="1:24" ht="81">
      <c r="A237" s="15">
        <v>199</v>
      </c>
      <c r="B237" s="16" t="s">
        <v>228</v>
      </c>
      <c r="C237" s="16" t="s">
        <v>312</v>
      </c>
      <c r="D237" s="16" t="s">
        <v>357</v>
      </c>
      <c r="E237" s="16" t="s">
        <v>23</v>
      </c>
      <c r="F237" s="16">
        <v>48</v>
      </c>
      <c r="G237" s="27">
        <v>3576</v>
      </c>
      <c r="H237" s="27">
        <v>3576</v>
      </c>
      <c r="I237" s="27">
        <v>7152</v>
      </c>
      <c r="J237" s="16" t="s">
        <v>231</v>
      </c>
      <c r="K237" s="16">
        <v>2</v>
      </c>
      <c r="L237" s="15"/>
      <c r="M237" s="15"/>
      <c r="N237" s="15"/>
      <c r="O237" s="15"/>
      <c r="P237" s="15"/>
      <c r="Q237" s="15"/>
      <c r="R237" s="15"/>
      <c r="S237" s="15"/>
      <c r="T237" s="15"/>
      <c r="U237" s="15"/>
      <c r="V237" s="15"/>
      <c r="W237" s="15"/>
      <c r="X237" s="15"/>
    </row>
    <row r="238" spans="1:24" ht="90.75">
      <c r="A238" s="9">
        <v>200</v>
      </c>
      <c r="B238" s="10" t="s">
        <v>228</v>
      </c>
      <c r="C238" s="10" t="s">
        <v>312</v>
      </c>
      <c r="D238" s="10" t="s">
        <v>358</v>
      </c>
      <c r="E238" s="10" t="s">
        <v>23</v>
      </c>
      <c r="F238" s="10">
        <v>24</v>
      </c>
      <c r="G238" s="21">
        <v>1199.88</v>
      </c>
      <c r="H238" s="21">
        <v>1199.88</v>
      </c>
      <c r="I238" s="21">
        <v>2399.76</v>
      </c>
      <c r="J238" s="10" t="s">
        <v>231</v>
      </c>
      <c r="K238" s="10">
        <v>2</v>
      </c>
      <c r="L238" s="9"/>
      <c r="M238" s="9"/>
      <c r="N238" s="9"/>
      <c r="O238" s="9"/>
      <c r="P238" s="9"/>
      <c r="Q238" s="9"/>
      <c r="R238" s="9"/>
      <c r="S238" s="9"/>
      <c r="T238" s="9"/>
      <c r="U238" s="9"/>
      <c r="V238" s="9"/>
      <c r="W238" s="9"/>
      <c r="X238" s="9"/>
    </row>
    <row r="239" spans="1:24" ht="101.25">
      <c r="A239" s="15">
        <v>201</v>
      </c>
      <c r="B239" s="16" t="s">
        <v>228</v>
      </c>
      <c r="C239" s="16" t="s">
        <v>312</v>
      </c>
      <c r="D239" s="16" t="s">
        <v>359</v>
      </c>
      <c r="E239" s="16" t="s">
        <v>23</v>
      </c>
      <c r="F239" s="16">
        <v>6</v>
      </c>
      <c r="G239" s="27">
        <v>870</v>
      </c>
      <c r="H239" s="27">
        <v>870</v>
      </c>
      <c r="I239" s="27">
        <v>1740</v>
      </c>
      <c r="J239" s="16" t="s">
        <v>231</v>
      </c>
      <c r="K239" s="16">
        <v>2</v>
      </c>
      <c r="L239" s="15"/>
      <c r="M239" s="15"/>
      <c r="N239" s="15"/>
      <c r="O239" s="15"/>
      <c r="P239" s="15"/>
      <c r="Q239" s="15"/>
      <c r="R239" s="15"/>
      <c r="S239" s="15"/>
      <c r="T239" s="15"/>
      <c r="U239" s="15"/>
      <c r="V239" s="15"/>
      <c r="W239" s="15"/>
      <c r="X239" s="15"/>
    </row>
    <row r="240" spans="1:24" ht="60.75">
      <c r="A240" s="9">
        <v>202</v>
      </c>
      <c r="B240" s="10" t="s">
        <v>228</v>
      </c>
      <c r="C240" s="10" t="s">
        <v>312</v>
      </c>
      <c r="D240" s="10" t="s">
        <v>360</v>
      </c>
      <c r="E240" s="10" t="s">
        <v>23</v>
      </c>
      <c r="F240" s="10">
        <v>1000</v>
      </c>
      <c r="G240" s="21">
        <v>1250</v>
      </c>
      <c r="H240" s="21">
        <v>1250</v>
      </c>
      <c r="I240" s="21">
        <v>2500</v>
      </c>
      <c r="J240" s="10" t="s">
        <v>231</v>
      </c>
      <c r="K240" s="10">
        <v>2</v>
      </c>
      <c r="L240" s="9"/>
      <c r="M240" s="9"/>
      <c r="N240" s="9"/>
      <c r="O240" s="9"/>
      <c r="P240" s="9"/>
      <c r="Q240" s="9"/>
      <c r="R240" s="9"/>
      <c r="S240" s="9"/>
      <c r="T240" s="9"/>
      <c r="U240" s="9"/>
      <c r="V240" s="9"/>
      <c r="W240" s="9"/>
      <c r="X240" s="9"/>
    </row>
    <row r="241" spans="1:24" ht="101.25">
      <c r="A241" s="15">
        <v>203</v>
      </c>
      <c r="B241" s="16" t="s">
        <v>228</v>
      </c>
      <c r="C241" s="16" t="s">
        <v>312</v>
      </c>
      <c r="D241" s="16" t="s">
        <v>361</v>
      </c>
      <c r="E241" s="16" t="s">
        <v>23</v>
      </c>
      <c r="F241" s="16">
        <v>4000</v>
      </c>
      <c r="G241" s="27">
        <v>18000</v>
      </c>
      <c r="H241" s="27">
        <v>18000</v>
      </c>
      <c r="I241" s="27">
        <v>36000</v>
      </c>
      <c r="J241" s="16" t="s">
        <v>231</v>
      </c>
      <c r="K241" s="16">
        <v>2</v>
      </c>
      <c r="L241" s="15"/>
      <c r="M241" s="15"/>
      <c r="N241" s="15"/>
      <c r="O241" s="15"/>
      <c r="P241" s="15"/>
      <c r="Q241" s="15"/>
      <c r="R241" s="15"/>
      <c r="S241" s="15"/>
      <c r="T241" s="15"/>
      <c r="U241" s="15"/>
      <c r="V241" s="15"/>
      <c r="W241" s="15"/>
      <c r="X241" s="15"/>
    </row>
    <row r="242" spans="1:24" ht="60.75">
      <c r="A242" s="9">
        <v>204</v>
      </c>
      <c r="B242" s="10" t="s">
        <v>228</v>
      </c>
      <c r="C242" s="10" t="s">
        <v>312</v>
      </c>
      <c r="D242" s="10" t="s">
        <v>362</v>
      </c>
      <c r="E242" s="10" t="s">
        <v>23</v>
      </c>
      <c r="F242" s="10">
        <v>1000</v>
      </c>
      <c r="G242" s="21">
        <v>14995</v>
      </c>
      <c r="H242" s="21">
        <v>14995</v>
      </c>
      <c r="I242" s="21">
        <v>29990</v>
      </c>
      <c r="J242" s="10" t="s">
        <v>231</v>
      </c>
      <c r="K242" s="10">
        <v>2</v>
      </c>
      <c r="L242" s="9"/>
      <c r="M242" s="9"/>
      <c r="N242" s="9"/>
      <c r="O242" s="9"/>
      <c r="P242" s="9"/>
      <c r="Q242" s="9"/>
      <c r="R242" s="9"/>
      <c r="S242" s="9"/>
      <c r="T242" s="9"/>
      <c r="U242" s="9"/>
      <c r="V242" s="9"/>
      <c r="W242" s="9"/>
      <c r="X242" s="9"/>
    </row>
    <row r="243" spans="1:24" ht="70.5">
      <c r="A243" s="15">
        <v>205</v>
      </c>
      <c r="B243" s="16" t="s">
        <v>228</v>
      </c>
      <c r="C243" s="16" t="s">
        <v>312</v>
      </c>
      <c r="D243" s="16" t="s">
        <v>363</v>
      </c>
      <c r="E243" s="16" t="s">
        <v>23</v>
      </c>
      <c r="F243" s="16">
        <v>200</v>
      </c>
      <c r="G243" s="27">
        <v>57</v>
      </c>
      <c r="H243" s="27">
        <v>57</v>
      </c>
      <c r="I243" s="27">
        <v>114</v>
      </c>
      <c r="J243" s="16" t="s">
        <v>231</v>
      </c>
      <c r="K243" s="16">
        <v>2</v>
      </c>
      <c r="L243" s="15"/>
      <c r="M243" s="15"/>
      <c r="N243" s="15"/>
      <c r="O243" s="15"/>
      <c r="P243" s="15"/>
      <c r="Q243" s="15"/>
      <c r="R243" s="15"/>
      <c r="S243" s="15"/>
      <c r="T243" s="15"/>
      <c r="U243" s="15"/>
      <c r="V243" s="15"/>
      <c r="W243" s="15"/>
      <c r="X243" s="15"/>
    </row>
    <row r="244" spans="1:24" ht="121.5">
      <c r="A244" s="9">
        <v>206</v>
      </c>
      <c r="B244" s="10" t="s">
        <v>228</v>
      </c>
      <c r="C244" s="10" t="s">
        <v>312</v>
      </c>
      <c r="D244" s="10" t="s">
        <v>364</v>
      </c>
      <c r="E244" s="10" t="s">
        <v>23</v>
      </c>
      <c r="F244" s="10">
        <v>24</v>
      </c>
      <c r="G244" s="21">
        <v>1020</v>
      </c>
      <c r="H244" s="21">
        <v>1020</v>
      </c>
      <c r="I244" s="21">
        <v>2040</v>
      </c>
      <c r="J244" s="10" t="s">
        <v>231</v>
      </c>
      <c r="K244" s="10">
        <v>2</v>
      </c>
      <c r="L244" s="9"/>
      <c r="M244" s="9"/>
      <c r="N244" s="9"/>
      <c r="O244" s="9"/>
      <c r="P244" s="9"/>
      <c r="Q244" s="9"/>
      <c r="R244" s="9"/>
      <c r="S244" s="9"/>
      <c r="T244" s="9"/>
      <c r="U244" s="9"/>
      <c r="V244" s="9"/>
      <c r="W244" s="9"/>
      <c r="X244" s="9"/>
    </row>
    <row r="245" spans="1:24" ht="90.75">
      <c r="A245" s="15">
        <v>207</v>
      </c>
      <c r="B245" s="16" t="s">
        <v>228</v>
      </c>
      <c r="C245" s="16" t="s">
        <v>312</v>
      </c>
      <c r="D245" s="16" t="s">
        <v>365</v>
      </c>
      <c r="E245" s="16" t="s">
        <v>23</v>
      </c>
      <c r="F245" s="16">
        <v>100</v>
      </c>
      <c r="G245" s="27">
        <v>700</v>
      </c>
      <c r="H245" s="27">
        <v>700</v>
      </c>
      <c r="I245" s="27">
        <v>1400</v>
      </c>
      <c r="J245" s="16" t="s">
        <v>231</v>
      </c>
      <c r="K245" s="16">
        <v>2</v>
      </c>
      <c r="L245" s="15"/>
      <c r="M245" s="15"/>
      <c r="N245" s="15"/>
      <c r="O245" s="15"/>
      <c r="P245" s="15"/>
      <c r="Q245" s="15"/>
      <c r="R245" s="15"/>
      <c r="S245" s="15"/>
      <c r="T245" s="15"/>
      <c r="U245" s="15"/>
      <c r="V245" s="15"/>
      <c r="W245" s="15"/>
      <c r="X245" s="15"/>
    </row>
    <row r="246" spans="1:24" ht="151.5">
      <c r="A246" s="9">
        <v>208</v>
      </c>
      <c r="B246" s="10" t="s">
        <v>228</v>
      </c>
      <c r="C246" s="10" t="s">
        <v>312</v>
      </c>
      <c r="D246" s="10" t="s">
        <v>366</v>
      </c>
      <c r="E246" s="10" t="s">
        <v>23</v>
      </c>
      <c r="F246" s="10">
        <v>24</v>
      </c>
      <c r="G246" s="21">
        <v>12.6</v>
      </c>
      <c r="H246" s="21">
        <v>12.6</v>
      </c>
      <c r="I246" s="21">
        <v>25.2</v>
      </c>
      <c r="J246" s="10" t="s">
        <v>231</v>
      </c>
      <c r="K246" s="10">
        <v>2</v>
      </c>
      <c r="L246" s="9"/>
      <c r="M246" s="9"/>
      <c r="N246" s="9"/>
      <c r="O246" s="9"/>
      <c r="P246" s="9"/>
      <c r="Q246" s="9"/>
      <c r="R246" s="9"/>
      <c r="S246" s="9"/>
      <c r="T246" s="9"/>
      <c r="U246" s="9"/>
      <c r="V246" s="9"/>
      <c r="W246" s="9"/>
      <c r="X246" s="9"/>
    </row>
    <row r="247" spans="1:24" ht="60.75">
      <c r="A247" s="15">
        <v>209</v>
      </c>
      <c r="B247" s="16" t="s">
        <v>228</v>
      </c>
      <c r="C247" s="16" t="s">
        <v>312</v>
      </c>
      <c r="D247" s="16" t="s">
        <v>367</v>
      </c>
      <c r="E247" s="16" t="s">
        <v>23</v>
      </c>
      <c r="F247" s="16">
        <v>48</v>
      </c>
      <c r="G247" s="27">
        <v>131.76</v>
      </c>
      <c r="H247" s="27">
        <v>131.76</v>
      </c>
      <c r="I247" s="27">
        <v>263.52</v>
      </c>
      <c r="J247" s="16" t="s">
        <v>231</v>
      </c>
      <c r="K247" s="16">
        <v>2</v>
      </c>
      <c r="L247" s="15"/>
      <c r="M247" s="15"/>
      <c r="N247" s="15"/>
      <c r="O247" s="15"/>
      <c r="P247" s="15"/>
      <c r="Q247" s="15"/>
      <c r="R247" s="15"/>
      <c r="S247" s="15"/>
      <c r="T247" s="15"/>
      <c r="U247" s="15"/>
      <c r="V247" s="15"/>
      <c r="W247" s="15"/>
      <c r="X247" s="15"/>
    </row>
    <row r="248" spans="1:24" ht="70.5">
      <c r="A248" s="9">
        <v>210</v>
      </c>
      <c r="B248" s="10" t="s">
        <v>228</v>
      </c>
      <c r="C248" s="10" t="s">
        <v>312</v>
      </c>
      <c r="D248" s="10" t="s">
        <v>368</v>
      </c>
      <c r="E248" s="10" t="s">
        <v>23</v>
      </c>
      <c r="F248" s="10">
        <v>10000</v>
      </c>
      <c r="G248" s="21">
        <v>42450</v>
      </c>
      <c r="H248" s="21">
        <v>42450</v>
      </c>
      <c r="I248" s="21">
        <v>84900</v>
      </c>
      <c r="J248" s="10" t="s">
        <v>231</v>
      </c>
      <c r="K248" s="10">
        <v>2</v>
      </c>
      <c r="L248" s="9"/>
      <c r="M248" s="9"/>
      <c r="N248" s="9"/>
      <c r="O248" s="9"/>
      <c r="P248" s="9"/>
      <c r="Q248" s="9"/>
      <c r="R248" s="9"/>
      <c r="S248" s="9"/>
      <c r="T248" s="9"/>
      <c r="U248" s="9"/>
      <c r="V248" s="9"/>
      <c r="W248" s="9"/>
      <c r="X248" s="9"/>
    </row>
    <row r="249" spans="1:24" ht="131.25">
      <c r="A249" s="15">
        <v>211</v>
      </c>
      <c r="B249" s="16" t="s">
        <v>228</v>
      </c>
      <c r="C249" s="16" t="s">
        <v>312</v>
      </c>
      <c r="D249" s="16" t="s">
        <v>369</v>
      </c>
      <c r="E249" s="16" t="s">
        <v>23</v>
      </c>
      <c r="F249" s="16">
        <v>15</v>
      </c>
      <c r="G249" s="27">
        <v>466</v>
      </c>
      <c r="H249" s="27">
        <v>466</v>
      </c>
      <c r="I249" s="27">
        <v>932.03</v>
      </c>
      <c r="J249" s="16" t="s">
        <v>231</v>
      </c>
      <c r="K249" s="16">
        <v>2</v>
      </c>
      <c r="L249" s="15"/>
      <c r="M249" s="15"/>
      <c r="N249" s="15"/>
      <c r="O249" s="15"/>
      <c r="P249" s="15"/>
      <c r="Q249" s="15"/>
      <c r="R249" s="15"/>
      <c r="S249" s="15"/>
      <c r="T249" s="15"/>
      <c r="U249" s="15"/>
      <c r="V249" s="15"/>
      <c r="W249" s="15"/>
      <c r="X249" s="15"/>
    </row>
    <row r="250" spans="1:24" ht="30">
      <c r="A250" s="9">
        <v>212</v>
      </c>
      <c r="B250" s="10" t="s">
        <v>228</v>
      </c>
      <c r="C250" s="10" t="s">
        <v>370</v>
      </c>
      <c r="D250" s="10" t="s">
        <v>371</v>
      </c>
      <c r="E250" s="10" t="s">
        <v>4</v>
      </c>
      <c r="F250" s="10">
        <v>19645</v>
      </c>
      <c r="G250" s="21">
        <v>290746</v>
      </c>
      <c r="H250" s="21">
        <v>0</v>
      </c>
      <c r="I250" s="21">
        <v>290746</v>
      </c>
      <c r="J250" s="9"/>
      <c r="K250" s="10">
        <v>1</v>
      </c>
      <c r="L250" s="9"/>
      <c r="M250" s="28">
        <v>45017</v>
      </c>
      <c r="N250" s="10" t="s">
        <v>372</v>
      </c>
      <c r="O250" s="9"/>
      <c r="P250" s="9"/>
      <c r="Q250" s="10" t="s">
        <v>372</v>
      </c>
      <c r="R250" s="9"/>
      <c r="S250" s="10" t="s">
        <v>372</v>
      </c>
      <c r="T250" s="9"/>
      <c r="U250" s="10" t="s">
        <v>372</v>
      </c>
      <c r="V250" s="9"/>
      <c r="W250" s="10" t="s">
        <v>372</v>
      </c>
      <c r="X250" s="9"/>
    </row>
    <row r="251" spans="1:24" ht="30">
      <c r="A251" s="15">
        <v>213</v>
      </c>
      <c r="B251" s="16" t="s">
        <v>228</v>
      </c>
      <c r="C251" s="16" t="s">
        <v>373</v>
      </c>
      <c r="D251" s="16" t="s">
        <v>374</v>
      </c>
      <c r="E251" s="16" t="s">
        <v>4</v>
      </c>
      <c r="F251" s="16">
        <v>16250</v>
      </c>
      <c r="G251" s="27">
        <v>241800</v>
      </c>
      <c r="H251" s="27">
        <v>0</v>
      </c>
      <c r="I251" s="27">
        <v>241800</v>
      </c>
      <c r="J251" s="15"/>
      <c r="K251" s="16">
        <v>1</v>
      </c>
      <c r="L251" s="16" t="s">
        <v>375</v>
      </c>
      <c r="M251" s="24">
        <v>45017</v>
      </c>
      <c r="N251" s="16" t="s">
        <v>372</v>
      </c>
      <c r="O251" s="15"/>
      <c r="P251" s="15"/>
      <c r="Q251" s="16" t="s">
        <v>372</v>
      </c>
      <c r="R251" s="15"/>
      <c r="S251" s="16" t="s">
        <v>372</v>
      </c>
      <c r="T251" s="15"/>
      <c r="U251" s="16" t="s">
        <v>372</v>
      </c>
      <c r="V251" s="15"/>
      <c r="W251" s="16" t="s">
        <v>372</v>
      </c>
      <c r="X251" s="15"/>
    </row>
    <row r="252" spans="1:24" ht="30">
      <c r="A252" s="9">
        <v>214</v>
      </c>
      <c r="B252" s="10" t="s">
        <v>228</v>
      </c>
      <c r="C252" s="10" t="s">
        <v>376</v>
      </c>
      <c r="D252" s="10" t="s">
        <v>377</v>
      </c>
      <c r="E252" s="10" t="s">
        <v>378</v>
      </c>
      <c r="F252" s="10">
        <v>1560</v>
      </c>
      <c r="G252" s="21">
        <v>0</v>
      </c>
      <c r="H252" s="21">
        <v>93444</v>
      </c>
      <c r="I252" s="21">
        <v>93444</v>
      </c>
      <c r="J252" s="9"/>
      <c r="K252" s="10">
        <v>1</v>
      </c>
      <c r="L252" s="10" t="s">
        <v>375</v>
      </c>
      <c r="M252" s="28">
        <v>45017</v>
      </c>
      <c r="N252" s="10" t="s">
        <v>372</v>
      </c>
      <c r="O252" s="9"/>
      <c r="P252" s="9"/>
      <c r="Q252" s="10" t="s">
        <v>372</v>
      </c>
      <c r="R252" s="9"/>
      <c r="S252" s="10" t="s">
        <v>372</v>
      </c>
      <c r="T252" s="9"/>
      <c r="U252" s="10" t="s">
        <v>372</v>
      </c>
      <c r="V252" s="9"/>
      <c r="W252" s="10" t="s">
        <v>372</v>
      </c>
      <c r="X252" s="9"/>
    </row>
    <row r="253" spans="1:24" ht="20.25">
      <c r="A253" s="15">
        <v>215</v>
      </c>
      <c r="B253" s="16" t="s">
        <v>228</v>
      </c>
      <c r="C253" s="16" t="s">
        <v>379</v>
      </c>
      <c r="D253" s="16" t="s">
        <v>380</v>
      </c>
      <c r="E253" s="16" t="s">
        <v>378</v>
      </c>
      <c r="F253" s="16">
        <v>2791</v>
      </c>
      <c r="G253" s="27">
        <v>0</v>
      </c>
      <c r="H253" s="27">
        <v>55820</v>
      </c>
      <c r="I253" s="27">
        <v>55820</v>
      </c>
      <c r="J253" s="15"/>
      <c r="K253" s="16">
        <v>1</v>
      </c>
      <c r="L253" s="16" t="s">
        <v>375</v>
      </c>
      <c r="M253" s="24">
        <v>45017</v>
      </c>
      <c r="N253" s="16" t="s">
        <v>372</v>
      </c>
      <c r="O253" s="15"/>
      <c r="P253" s="15"/>
      <c r="Q253" s="16" t="s">
        <v>372</v>
      </c>
      <c r="R253" s="15"/>
      <c r="S253" s="16" t="s">
        <v>372</v>
      </c>
      <c r="T253" s="15"/>
      <c r="U253" s="16" t="s">
        <v>372</v>
      </c>
      <c r="V253" s="15"/>
      <c r="W253" s="16" t="s">
        <v>372</v>
      </c>
      <c r="X253" s="15"/>
    </row>
    <row r="254" spans="1:24" ht="30">
      <c r="A254" s="9">
        <v>216</v>
      </c>
      <c r="B254" s="10" t="s">
        <v>228</v>
      </c>
      <c r="C254" s="10" t="s">
        <v>381</v>
      </c>
      <c r="D254" s="10" t="s">
        <v>382</v>
      </c>
      <c r="E254" s="10" t="s">
        <v>378</v>
      </c>
      <c r="F254" s="10">
        <v>5350</v>
      </c>
      <c r="G254" s="21">
        <v>0</v>
      </c>
      <c r="H254" s="21">
        <v>105930</v>
      </c>
      <c r="I254" s="21">
        <v>105930</v>
      </c>
      <c r="J254" s="9"/>
      <c r="K254" s="10">
        <v>1</v>
      </c>
      <c r="L254" s="10" t="s">
        <v>375</v>
      </c>
      <c r="M254" s="28">
        <v>45017</v>
      </c>
      <c r="N254" s="10" t="s">
        <v>372</v>
      </c>
      <c r="O254" s="9"/>
      <c r="P254" s="9"/>
      <c r="Q254" s="10" t="s">
        <v>372</v>
      </c>
      <c r="R254" s="9"/>
      <c r="S254" s="10" t="s">
        <v>372</v>
      </c>
      <c r="T254" s="9"/>
      <c r="U254" s="10" t="s">
        <v>372</v>
      </c>
      <c r="V254" s="9"/>
      <c r="W254" s="10" t="s">
        <v>372</v>
      </c>
      <c r="X254" s="9"/>
    </row>
    <row r="255" spans="1:24" ht="30">
      <c r="A255" s="15">
        <v>217</v>
      </c>
      <c r="B255" s="16" t="s">
        <v>228</v>
      </c>
      <c r="C255" s="16" t="s">
        <v>383</v>
      </c>
      <c r="D255" s="16" t="s">
        <v>384</v>
      </c>
      <c r="E255" s="16" t="s">
        <v>4</v>
      </c>
      <c r="F255" s="16">
        <v>345</v>
      </c>
      <c r="G255" s="27">
        <v>0</v>
      </c>
      <c r="H255" s="27">
        <v>1932</v>
      </c>
      <c r="I255" s="27">
        <v>1932</v>
      </c>
      <c r="J255" s="15"/>
      <c r="K255" s="16">
        <v>2</v>
      </c>
      <c r="L255" s="16" t="s">
        <v>375</v>
      </c>
      <c r="M255" s="24">
        <v>45017</v>
      </c>
      <c r="N255" s="16" t="s">
        <v>372</v>
      </c>
      <c r="O255" s="15"/>
      <c r="P255" s="15"/>
      <c r="Q255" s="16" t="s">
        <v>372</v>
      </c>
      <c r="R255" s="15"/>
      <c r="S255" s="16" t="s">
        <v>372</v>
      </c>
      <c r="T255" s="15"/>
      <c r="U255" s="16" t="s">
        <v>372</v>
      </c>
      <c r="V255" s="15"/>
      <c r="W255" s="16" t="s">
        <v>372</v>
      </c>
      <c r="X255" s="15"/>
    </row>
    <row r="256" spans="1:24" ht="30">
      <c r="A256" s="9">
        <v>218</v>
      </c>
      <c r="B256" s="10" t="s">
        <v>228</v>
      </c>
      <c r="C256" s="10" t="s">
        <v>383</v>
      </c>
      <c r="D256" s="10" t="s">
        <v>385</v>
      </c>
      <c r="E256" s="10" t="s">
        <v>386</v>
      </c>
      <c r="F256" s="10">
        <v>123</v>
      </c>
      <c r="G256" s="21">
        <v>0</v>
      </c>
      <c r="H256" s="21">
        <v>790.89</v>
      </c>
      <c r="I256" s="21">
        <v>790.89</v>
      </c>
      <c r="J256" s="9"/>
      <c r="K256" s="10">
        <v>2</v>
      </c>
      <c r="L256" s="10" t="s">
        <v>375</v>
      </c>
      <c r="M256" s="9"/>
      <c r="N256" s="9"/>
      <c r="O256" s="9"/>
      <c r="P256" s="9"/>
      <c r="Q256" s="9"/>
      <c r="R256" s="9"/>
      <c r="S256" s="9"/>
      <c r="T256" s="9"/>
      <c r="U256" s="9"/>
      <c r="V256" s="9"/>
      <c r="W256" s="9"/>
      <c r="X256" s="9"/>
    </row>
    <row r="257" spans="1:24" ht="30">
      <c r="A257" s="15">
        <v>219</v>
      </c>
      <c r="B257" s="16" t="s">
        <v>228</v>
      </c>
      <c r="C257" s="16" t="s">
        <v>383</v>
      </c>
      <c r="D257" s="16" t="s">
        <v>387</v>
      </c>
      <c r="E257" s="16" t="s">
        <v>4</v>
      </c>
      <c r="F257" s="16">
        <v>1422</v>
      </c>
      <c r="G257" s="27">
        <v>0</v>
      </c>
      <c r="H257" s="27">
        <v>3128.4</v>
      </c>
      <c r="I257" s="27">
        <v>3128.4</v>
      </c>
      <c r="J257" s="15"/>
      <c r="K257" s="16">
        <v>2</v>
      </c>
      <c r="L257" s="16" t="s">
        <v>375</v>
      </c>
      <c r="M257" s="15"/>
      <c r="N257" s="15"/>
      <c r="O257" s="15"/>
      <c r="P257" s="15"/>
      <c r="Q257" s="15"/>
      <c r="R257" s="15"/>
      <c r="S257" s="15"/>
      <c r="T257" s="15"/>
      <c r="U257" s="15"/>
      <c r="V257" s="15"/>
      <c r="W257" s="15"/>
      <c r="X257" s="15"/>
    </row>
    <row r="258" spans="1:24" ht="30">
      <c r="A258" s="9">
        <v>220</v>
      </c>
      <c r="B258" s="10" t="s">
        <v>228</v>
      </c>
      <c r="C258" s="10" t="s">
        <v>383</v>
      </c>
      <c r="D258" s="10" t="s">
        <v>388</v>
      </c>
      <c r="E258" s="10" t="s">
        <v>386</v>
      </c>
      <c r="F258" s="10">
        <v>117</v>
      </c>
      <c r="G258" s="21">
        <v>0</v>
      </c>
      <c r="H258" s="21">
        <v>1167.66</v>
      </c>
      <c r="I258" s="21">
        <v>1167.66</v>
      </c>
      <c r="J258" s="9"/>
      <c r="K258" s="10">
        <v>2</v>
      </c>
      <c r="L258" s="10" t="s">
        <v>375</v>
      </c>
      <c r="M258" s="9"/>
      <c r="N258" s="9"/>
      <c r="O258" s="9"/>
      <c r="P258" s="9"/>
      <c r="Q258" s="9"/>
      <c r="R258" s="9"/>
      <c r="S258" s="9"/>
      <c r="T258" s="9"/>
      <c r="U258" s="9"/>
      <c r="V258" s="9"/>
      <c r="W258" s="9"/>
      <c r="X258" s="9"/>
    </row>
    <row r="259" spans="1:24" ht="30">
      <c r="A259" s="15">
        <v>221</v>
      </c>
      <c r="B259" s="16" t="s">
        <v>228</v>
      </c>
      <c r="C259" s="16" t="s">
        <v>383</v>
      </c>
      <c r="D259" s="16" t="s">
        <v>389</v>
      </c>
      <c r="E259" s="16" t="s">
        <v>390</v>
      </c>
      <c r="F259" s="16">
        <v>71</v>
      </c>
      <c r="G259" s="27">
        <v>0</v>
      </c>
      <c r="H259" s="27">
        <v>361.39</v>
      </c>
      <c r="I259" s="27">
        <v>361.39</v>
      </c>
      <c r="J259" s="15"/>
      <c r="K259" s="16">
        <v>2</v>
      </c>
      <c r="L259" s="16" t="s">
        <v>375</v>
      </c>
      <c r="M259" s="15"/>
      <c r="N259" s="15"/>
      <c r="O259" s="15"/>
      <c r="P259" s="15"/>
      <c r="Q259" s="15"/>
      <c r="R259" s="15"/>
      <c r="S259" s="15"/>
      <c r="T259" s="15"/>
      <c r="U259" s="15"/>
      <c r="V259" s="15"/>
      <c r="W259" s="15"/>
      <c r="X259" s="15"/>
    </row>
    <row r="260" spans="1:24" ht="30">
      <c r="A260" s="9">
        <v>222</v>
      </c>
      <c r="B260" s="10" t="s">
        <v>228</v>
      </c>
      <c r="C260" s="10" t="s">
        <v>383</v>
      </c>
      <c r="D260" s="10" t="s">
        <v>391</v>
      </c>
      <c r="E260" s="10" t="s">
        <v>390</v>
      </c>
      <c r="F260" s="10">
        <v>192</v>
      </c>
      <c r="G260" s="21">
        <v>0</v>
      </c>
      <c r="H260" s="21">
        <v>1150.08</v>
      </c>
      <c r="I260" s="21">
        <v>1150.08</v>
      </c>
      <c r="J260" s="9"/>
      <c r="K260" s="10">
        <v>2</v>
      </c>
      <c r="L260" s="10" t="s">
        <v>375</v>
      </c>
      <c r="M260" s="9"/>
      <c r="N260" s="9"/>
      <c r="O260" s="9"/>
      <c r="P260" s="9"/>
      <c r="Q260" s="9"/>
      <c r="R260" s="9"/>
      <c r="S260" s="9"/>
      <c r="T260" s="9"/>
      <c r="U260" s="9"/>
      <c r="V260" s="9"/>
      <c r="W260" s="9"/>
      <c r="X260" s="9"/>
    </row>
    <row r="261" spans="1:24" ht="30">
      <c r="A261" s="15">
        <v>223</v>
      </c>
      <c r="B261" s="16" t="s">
        <v>228</v>
      </c>
      <c r="C261" s="16" t="s">
        <v>383</v>
      </c>
      <c r="D261" s="16" t="s">
        <v>392</v>
      </c>
      <c r="E261" s="16" t="s">
        <v>4</v>
      </c>
      <c r="F261" s="16">
        <v>218</v>
      </c>
      <c r="G261" s="27">
        <v>0</v>
      </c>
      <c r="H261" s="27">
        <v>4360</v>
      </c>
      <c r="I261" s="27">
        <v>4360</v>
      </c>
      <c r="J261" s="15"/>
      <c r="K261" s="16">
        <v>2</v>
      </c>
      <c r="L261" s="16" t="s">
        <v>375</v>
      </c>
      <c r="M261" s="15"/>
      <c r="N261" s="15"/>
      <c r="O261" s="15"/>
      <c r="P261" s="15"/>
      <c r="Q261" s="15"/>
      <c r="R261" s="15"/>
      <c r="S261" s="15"/>
      <c r="T261" s="15"/>
      <c r="U261" s="15"/>
      <c r="V261" s="15"/>
      <c r="W261" s="15"/>
      <c r="X261" s="15"/>
    </row>
    <row r="262" spans="1:24" ht="30">
      <c r="A262" s="9">
        <v>224</v>
      </c>
      <c r="B262" s="10" t="s">
        <v>228</v>
      </c>
      <c r="C262" s="10" t="s">
        <v>383</v>
      </c>
      <c r="D262" s="10" t="s">
        <v>393</v>
      </c>
      <c r="E262" s="10" t="s">
        <v>390</v>
      </c>
      <c r="F262" s="10">
        <v>287</v>
      </c>
      <c r="G262" s="21">
        <v>0</v>
      </c>
      <c r="H262" s="21">
        <v>1802.36</v>
      </c>
      <c r="I262" s="21">
        <v>1802.36</v>
      </c>
      <c r="J262" s="9"/>
      <c r="K262" s="10">
        <v>2</v>
      </c>
      <c r="L262" s="10" t="s">
        <v>375</v>
      </c>
      <c r="M262" s="9"/>
      <c r="N262" s="9"/>
      <c r="O262" s="9"/>
      <c r="P262" s="9"/>
      <c r="Q262" s="9"/>
      <c r="R262" s="9"/>
      <c r="S262" s="9"/>
      <c r="T262" s="9"/>
      <c r="U262" s="9"/>
      <c r="V262" s="9"/>
      <c r="W262" s="9"/>
      <c r="X262" s="9"/>
    </row>
    <row r="263" spans="1:24" ht="30">
      <c r="A263" s="15">
        <v>225</v>
      </c>
      <c r="B263" s="16" t="s">
        <v>228</v>
      </c>
      <c r="C263" s="16" t="s">
        <v>394</v>
      </c>
      <c r="D263" s="16" t="s">
        <v>395</v>
      </c>
      <c r="E263" s="16" t="s">
        <v>390</v>
      </c>
      <c r="F263" s="16">
        <v>81</v>
      </c>
      <c r="G263" s="27">
        <v>0</v>
      </c>
      <c r="H263" s="27">
        <v>810</v>
      </c>
      <c r="I263" s="27">
        <v>810</v>
      </c>
      <c r="J263" s="15"/>
      <c r="K263" s="16">
        <v>2</v>
      </c>
      <c r="L263" s="16" t="s">
        <v>375</v>
      </c>
      <c r="M263" s="24">
        <v>45017</v>
      </c>
      <c r="N263" s="16" t="s">
        <v>372</v>
      </c>
      <c r="O263" s="15"/>
      <c r="P263" s="15"/>
      <c r="Q263" s="16" t="s">
        <v>372</v>
      </c>
      <c r="R263" s="15"/>
      <c r="S263" s="16" t="s">
        <v>372</v>
      </c>
      <c r="T263" s="15"/>
      <c r="U263" s="16" t="s">
        <v>372</v>
      </c>
      <c r="V263" s="15"/>
      <c r="W263" s="16" t="s">
        <v>372</v>
      </c>
      <c r="X263" s="15"/>
    </row>
    <row r="264" spans="1:24" ht="20.25">
      <c r="A264" s="9">
        <v>226</v>
      </c>
      <c r="B264" s="10" t="s">
        <v>228</v>
      </c>
      <c r="C264" s="10" t="s">
        <v>396</v>
      </c>
      <c r="D264" s="10" t="s">
        <v>397</v>
      </c>
      <c r="E264" s="10" t="s">
        <v>390</v>
      </c>
      <c r="F264" s="10">
        <v>81</v>
      </c>
      <c r="G264" s="21">
        <v>0</v>
      </c>
      <c r="H264" s="21">
        <v>625.32</v>
      </c>
      <c r="I264" s="21">
        <v>625.32</v>
      </c>
      <c r="J264" s="9"/>
      <c r="K264" s="10">
        <v>2</v>
      </c>
      <c r="L264" s="10" t="s">
        <v>375</v>
      </c>
      <c r="M264" s="9"/>
      <c r="N264" s="9"/>
      <c r="O264" s="9"/>
      <c r="P264" s="9"/>
      <c r="Q264" s="9"/>
      <c r="R264" s="9"/>
      <c r="S264" s="9"/>
      <c r="T264" s="9"/>
      <c r="U264" s="9"/>
      <c r="V264" s="9"/>
      <c r="W264" s="9"/>
      <c r="X264" s="9"/>
    </row>
    <row r="265" spans="1:24" ht="20.25">
      <c r="A265" s="15">
        <v>227</v>
      </c>
      <c r="B265" s="16" t="s">
        <v>228</v>
      </c>
      <c r="C265" s="16" t="s">
        <v>396</v>
      </c>
      <c r="D265" s="16" t="s">
        <v>398</v>
      </c>
      <c r="E265" s="16" t="s">
        <v>390</v>
      </c>
      <c r="F265" s="16">
        <v>81</v>
      </c>
      <c r="G265" s="27">
        <v>0</v>
      </c>
      <c r="H265" s="27">
        <v>625.32</v>
      </c>
      <c r="I265" s="27">
        <v>625.32</v>
      </c>
      <c r="J265" s="15"/>
      <c r="K265" s="16">
        <v>2</v>
      </c>
      <c r="L265" s="16" t="s">
        <v>375</v>
      </c>
      <c r="M265" s="15"/>
      <c r="N265" s="15"/>
      <c r="O265" s="15"/>
      <c r="P265" s="15"/>
      <c r="Q265" s="15"/>
      <c r="R265" s="15"/>
      <c r="S265" s="15"/>
      <c r="T265" s="15"/>
      <c r="U265" s="15"/>
      <c r="V265" s="15"/>
      <c r="W265" s="15"/>
      <c r="X265" s="15"/>
    </row>
    <row r="266" spans="1:24" ht="20.25">
      <c r="A266" s="9">
        <v>228</v>
      </c>
      <c r="B266" s="10" t="s">
        <v>228</v>
      </c>
      <c r="C266" s="10" t="s">
        <v>396</v>
      </c>
      <c r="D266" s="10" t="s">
        <v>399</v>
      </c>
      <c r="E266" s="10" t="s">
        <v>390</v>
      </c>
      <c r="F266" s="10">
        <v>81</v>
      </c>
      <c r="G266" s="21">
        <v>0</v>
      </c>
      <c r="H266" s="21">
        <v>810</v>
      </c>
      <c r="I266" s="21">
        <v>810</v>
      </c>
      <c r="J266" s="9"/>
      <c r="K266" s="10">
        <v>2</v>
      </c>
      <c r="L266" s="10" t="s">
        <v>375</v>
      </c>
      <c r="M266" s="9"/>
      <c r="N266" s="9"/>
      <c r="O266" s="9"/>
      <c r="P266" s="9"/>
      <c r="Q266" s="9"/>
      <c r="R266" s="9"/>
      <c r="S266" s="9"/>
      <c r="T266" s="9"/>
      <c r="U266" s="9"/>
      <c r="V266" s="9"/>
      <c r="W266" s="9"/>
      <c r="X266" s="9"/>
    </row>
    <row r="267" spans="1:24" ht="20.25">
      <c r="A267" s="15">
        <v>229</v>
      </c>
      <c r="B267" s="16" t="s">
        <v>228</v>
      </c>
      <c r="C267" s="16" t="s">
        <v>396</v>
      </c>
      <c r="D267" s="16" t="s">
        <v>400</v>
      </c>
      <c r="E267" s="16" t="s">
        <v>390</v>
      </c>
      <c r="F267" s="16">
        <v>81</v>
      </c>
      <c r="G267" s="27">
        <v>0</v>
      </c>
      <c r="H267" s="27">
        <v>625.32</v>
      </c>
      <c r="I267" s="27">
        <v>625.32</v>
      </c>
      <c r="J267" s="15"/>
      <c r="K267" s="16">
        <v>2</v>
      </c>
      <c r="L267" s="16" t="s">
        <v>375</v>
      </c>
      <c r="M267" s="15"/>
      <c r="N267" s="15"/>
      <c r="O267" s="15"/>
      <c r="P267" s="15"/>
      <c r="Q267" s="15"/>
      <c r="R267" s="15"/>
      <c r="S267" s="15"/>
      <c r="T267" s="15"/>
      <c r="U267" s="15"/>
      <c r="V267" s="15"/>
      <c r="W267" s="15"/>
      <c r="X267" s="15"/>
    </row>
    <row r="268" spans="1:24" ht="30">
      <c r="A268" s="9">
        <v>230</v>
      </c>
      <c r="B268" s="10" t="s">
        <v>228</v>
      </c>
      <c r="C268" s="10" t="s">
        <v>401</v>
      </c>
      <c r="D268" s="10" t="s">
        <v>402</v>
      </c>
      <c r="E268" s="10" t="s">
        <v>4</v>
      </c>
      <c r="F268" s="10">
        <v>10000</v>
      </c>
      <c r="G268" s="21">
        <v>290800</v>
      </c>
      <c r="H268" s="21">
        <v>0</v>
      </c>
      <c r="I268" s="21">
        <v>290804.64</v>
      </c>
      <c r="J268" s="9"/>
      <c r="K268" s="10">
        <v>1</v>
      </c>
      <c r="L268" s="10" t="s">
        <v>375</v>
      </c>
      <c r="M268" s="28">
        <v>45017</v>
      </c>
      <c r="N268" s="9"/>
      <c r="O268" s="10" t="s">
        <v>372</v>
      </c>
      <c r="P268" s="9"/>
      <c r="Q268" s="10" t="s">
        <v>372</v>
      </c>
      <c r="R268" s="9"/>
      <c r="S268" s="10" t="s">
        <v>372</v>
      </c>
      <c r="T268" s="9"/>
      <c r="U268" s="10" t="s">
        <v>372</v>
      </c>
      <c r="V268" s="9"/>
      <c r="W268" s="10" t="s">
        <v>372</v>
      </c>
      <c r="X268" s="9"/>
    </row>
    <row r="269" spans="1:24" ht="30">
      <c r="A269" s="15">
        <v>231</v>
      </c>
      <c r="B269" s="16" t="s">
        <v>228</v>
      </c>
      <c r="C269" s="16" t="s">
        <v>401</v>
      </c>
      <c r="D269" s="16" t="s">
        <v>403</v>
      </c>
      <c r="E269" s="16" t="s">
        <v>4</v>
      </c>
      <c r="F269" s="16">
        <v>9000</v>
      </c>
      <c r="G269" s="27">
        <v>349470</v>
      </c>
      <c r="H269" s="27">
        <v>0</v>
      </c>
      <c r="I269" s="27">
        <v>349481.06</v>
      </c>
      <c r="J269" s="15"/>
      <c r="K269" s="16">
        <v>1</v>
      </c>
      <c r="L269" s="16" t="s">
        <v>375</v>
      </c>
      <c r="M269" s="15"/>
      <c r="N269" s="15"/>
      <c r="O269" s="15"/>
      <c r="P269" s="15"/>
      <c r="Q269" s="15"/>
      <c r="R269" s="15"/>
      <c r="S269" s="15"/>
      <c r="T269" s="15"/>
      <c r="U269" s="15"/>
      <c r="V269" s="15"/>
      <c r="W269" s="15"/>
      <c r="X269" s="15"/>
    </row>
    <row r="270" spans="1:24" ht="60.75">
      <c r="A270" s="9">
        <v>232</v>
      </c>
      <c r="B270" s="10" t="s">
        <v>404</v>
      </c>
      <c r="C270" s="10" t="s">
        <v>405</v>
      </c>
      <c r="D270" s="10" t="s">
        <v>406</v>
      </c>
      <c r="E270" s="10" t="s">
        <v>23</v>
      </c>
      <c r="F270" s="10">
        <v>8298</v>
      </c>
      <c r="G270" s="21">
        <v>35913.74</v>
      </c>
      <c r="H270" s="21">
        <v>8978.44</v>
      </c>
      <c r="I270" s="21">
        <v>44892.18</v>
      </c>
      <c r="J270" s="10" t="s">
        <v>407</v>
      </c>
      <c r="K270" s="9">
        <v>1</v>
      </c>
      <c r="L270" s="9"/>
      <c r="M270" s="10" t="s">
        <v>375</v>
      </c>
      <c r="N270" s="9"/>
      <c r="O270" s="9"/>
      <c r="P270" s="9"/>
      <c r="Q270" s="9"/>
      <c r="R270" s="9"/>
      <c r="S270" s="9"/>
      <c r="T270" s="9"/>
      <c r="U270" s="9"/>
      <c r="V270" s="9"/>
      <c r="W270" s="9"/>
      <c r="X270" s="9"/>
    </row>
    <row r="271" spans="1:24" ht="60.75">
      <c r="A271" s="15">
        <v>233</v>
      </c>
      <c r="B271" s="16" t="s">
        <v>404</v>
      </c>
      <c r="C271" s="16" t="s">
        <v>405</v>
      </c>
      <c r="D271" s="16" t="s">
        <v>408</v>
      </c>
      <c r="E271" s="16" t="s">
        <v>23</v>
      </c>
      <c r="F271" s="16">
        <v>18000</v>
      </c>
      <c r="G271" s="27">
        <v>104400</v>
      </c>
      <c r="H271" s="27">
        <v>26100</v>
      </c>
      <c r="I271" s="27">
        <v>130500</v>
      </c>
      <c r="J271" s="16" t="s">
        <v>407</v>
      </c>
      <c r="K271" s="15">
        <v>1</v>
      </c>
      <c r="L271" s="15"/>
      <c r="M271" s="16" t="s">
        <v>375</v>
      </c>
      <c r="N271" s="15"/>
      <c r="O271" s="15"/>
      <c r="P271" s="15"/>
      <c r="Q271" s="15"/>
      <c r="R271" s="15"/>
      <c r="S271" s="15"/>
      <c r="T271" s="15"/>
      <c r="U271" s="15"/>
      <c r="V271" s="15"/>
      <c r="W271" s="15"/>
      <c r="X271" s="15"/>
    </row>
    <row r="272" spans="1:24" ht="60.75">
      <c r="A272" s="9">
        <v>234</v>
      </c>
      <c r="B272" s="10" t="s">
        <v>404</v>
      </c>
      <c r="C272" s="10" t="s">
        <v>405</v>
      </c>
      <c r="D272" s="10" t="s">
        <v>409</v>
      </c>
      <c r="E272" s="10" t="s">
        <v>23</v>
      </c>
      <c r="F272" s="10">
        <v>44121</v>
      </c>
      <c r="G272" s="21">
        <v>547100.4</v>
      </c>
      <c r="H272" s="21">
        <v>136775.1</v>
      </c>
      <c r="I272" s="21">
        <v>683875.5</v>
      </c>
      <c r="J272" s="10" t="s">
        <v>407</v>
      </c>
      <c r="K272" s="9">
        <v>1</v>
      </c>
      <c r="L272" s="9"/>
      <c r="M272" s="10" t="s">
        <v>375</v>
      </c>
      <c r="N272" s="9"/>
      <c r="O272" s="9"/>
      <c r="P272" s="9"/>
      <c r="Q272" s="9"/>
      <c r="R272" s="9"/>
      <c r="S272" s="9"/>
      <c r="T272" s="9"/>
      <c r="U272" s="9"/>
      <c r="V272" s="9"/>
      <c r="W272" s="9"/>
      <c r="X272" s="9"/>
    </row>
    <row r="273" spans="1:24" ht="60.75">
      <c r="A273" s="15">
        <v>235</v>
      </c>
      <c r="B273" s="16" t="s">
        <v>404</v>
      </c>
      <c r="C273" s="16" t="s">
        <v>405</v>
      </c>
      <c r="D273" s="16" t="s">
        <v>410</v>
      </c>
      <c r="E273" s="16" t="s">
        <v>23</v>
      </c>
      <c r="F273" s="16">
        <v>618</v>
      </c>
      <c r="G273" s="27">
        <v>1043.18</v>
      </c>
      <c r="H273" s="27">
        <v>260.8</v>
      </c>
      <c r="I273" s="27">
        <v>1303.98</v>
      </c>
      <c r="J273" s="16" t="s">
        <v>407</v>
      </c>
      <c r="K273" s="15">
        <v>1</v>
      </c>
      <c r="L273" s="15"/>
      <c r="M273" s="16" t="s">
        <v>375</v>
      </c>
      <c r="N273" s="15"/>
      <c r="O273" s="15"/>
      <c r="P273" s="15"/>
      <c r="Q273" s="15"/>
      <c r="R273" s="15"/>
      <c r="S273" s="15"/>
      <c r="T273" s="15"/>
      <c r="U273" s="15"/>
      <c r="V273" s="15"/>
      <c r="W273" s="15"/>
      <c r="X273" s="15"/>
    </row>
    <row r="274" spans="1:24" ht="60.75">
      <c r="A274" s="9">
        <v>236</v>
      </c>
      <c r="B274" s="10" t="s">
        <v>404</v>
      </c>
      <c r="C274" s="10" t="s">
        <v>405</v>
      </c>
      <c r="D274" s="10" t="s">
        <v>411</v>
      </c>
      <c r="E274" s="10" t="s">
        <v>23</v>
      </c>
      <c r="F274" s="10">
        <v>326</v>
      </c>
      <c r="G274" s="21">
        <v>1523.07</v>
      </c>
      <c r="H274" s="21">
        <v>380.77</v>
      </c>
      <c r="I274" s="21">
        <v>1903.84</v>
      </c>
      <c r="J274" s="10" t="s">
        <v>407</v>
      </c>
      <c r="K274" s="9">
        <v>1</v>
      </c>
      <c r="L274" s="9"/>
      <c r="M274" s="10" t="s">
        <v>375</v>
      </c>
      <c r="N274" s="9"/>
      <c r="O274" s="9"/>
      <c r="P274" s="9"/>
      <c r="Q274" s="9"/>
      <c r="R274" s="9"/>
      <c r="S274" s="9"/>
      <c r="T274" s="9"/>
      <c r="U274" s="9"/>
      <c r="V274" s="9"/>
      <c r="W274" s="9"/>
      <c r="X274" s="9"/>
    </row>
    <row r="275" spans="1:24" ht="60.75">
      <c r="A275" s="15">
        <v>237</v>
      </c>
      <c r="B275" s="16" t="s">
        <v>404</v>
      </c>
      <c r="C275" s="16" t="s">
        <v>405</v>
      </c>
      <c r="D275" s="16" t="s">
        <v>412</v>
      </c>
      <c r="E275" s="16" t="s">
        <v>23</v>
      </c>
      <c r="F275" s="16">
        <v>2477</v>
      </c>
      <c r="G275" s="27">
        <v>6162.78</v>
      </c>
      <c r="H275" s="27">
        <v>1540.69</v>
      </c>
      <c r="I275" s="27">
        <v>7703.469999999999</v>
      </c>
      <c r="J275" s="16" t="s">
        <v>407</v>
      </c>
      <c r="K275" s="15">
        <v>1</v>
      </c>
      <c r="L275" s="15"/>
      <c r="M275" s="16" t="s">
        <v>375</v>
      </c>
      <c r="N275" s="15"/>
      <c r="O275" s="15"/>
      <c r="P275" s="15"/>
      <c r="Q275" s="15"/>
      <c r="R275" s="15"/>
      <c r="S275" s="15"/>
      <c r="T275" s="15"/>
      <c r="U275" s="15"/>
      <c r="V275" s="15"/>
      <c r="W275" s="15"/>
      <c r="X275" s="15"/>
    </row>
    <row r="276" spans="1:24" ht="60.75">
      <c r="A276" s="9">
        <v>238</v>
      </c>
      <c r="B276" s="10" t="s">
        <v>404</v>
      </c>
      <c r="C276" s="10" t="s">
        <v>405</v>
      </c>
      <c r="D276" s="10" t="s">
        <v>413</v>
      </c>
      <c r="E276" s="10" t="s">
        <v>23</v>
      </c>
      <c r="F276" s="10">
        <v>6</v>
      </c>
      <c r="G276" s="21">
        <v>35.66</v>
      </c>
      <c r="H276" s="21">
        <v>8.92</v>
      </c>
      <c r="I276" s="21">
        <v>44.58</v>
      </c>
      <c r="J276" s="10" t="s">
        <v>407</v>
      </c>
      <c r="K276" s="9">
        <v>1</v>
      </c>
      <c r="L276" s="9"/>
      <c r="M276" s="10" t="s">
        <v>375</v>
      </c>
      <c r="N276" s="9"/>
      <c r="O276" s="9"/>
      <c r="P276" s="9"/>
      <c r="Q276" s="9"/>
      <c r="R276" s="9"/>
      <c r="S276" s="9"/>
      <c r="T276" s="9"/>
      <c r="U276" s="9"/>
      <c r="V276" s="9"/>
      <c r="W276" s="9"/>
      <c r="X276" s="9"/>
    </row>
    <row r="277" spans="1:24" ht="60.75">
      <c r="A277" s="15">
        <v>239</v>
      </c>
      <c r="B277" s="16" t="s">
        <v>404</v>
      </c>
      <c r="C277" s="16" t="s">
        <v>405</v>
      </c>
      <c r="D277" s="16" t="s">
        <v>414</v>
      </c>
      <c r="E277" s="16" t="s">
        <v>23</v>
      </c>
      <c r="F277" s="16">
        <v>111</v>
      </c>
      <c r="G277" s="27">
        <v>71.93</v>
      </c>
      <c r="H277" s="27">
        <v>17.98</v>
      </c>
      <c r="I277" s="27">
        <v>89.91000000000001</v>
      </c>
      <c r="J277" s="16" t="s">
        <v>407</v>
      </c>
      <c r="K277" s="15">
        <v>1</v>
      </c>
      <c r="L277" s="15"/>
      <c r="M277" s="16" t="s">
        <v>375</v>
      </c>
      <c r="N277" s="15"/>
      <c r="O277" s="15"/>
      <c r="P277" s="15"/>
      <c r="Q277" s="15"/>
      <c r="R277" s="15"/>
      <c r="S277" s="15"/>
      <c r="T277" s="15"/>
      <c r="U277" s="15"/>
      <c r="V277" s="15"/>
      <c r="W277" s="15"/>
      <c r="X277" s="15"/>
    </row>
    <row r="278" spans="1:24" ht="60.75">
      <c r="A278" s="9">
        <v>240</v>
      </c>
      <c r="B278" s="10" t="s">
        <v>404</v>
      </c>
      <c r="C278" s="10" t="s">
        <v>405</v>
      </c>
      <c r="D278" s="10" t="s">
        <v>415</v>
      </c>
      <c r="E278" s="10" t="s">
        <v>23</v>
      </c>
      <c r="F278" s="10">
        <v>121</v>
      </c>
      <c r="G278" s="21">
        <v>957.35</v>
      </c>
      <c r="H278" s="21">
        <v>239.34</v>
      </c>
      <c r="I278" s="21">
        <v>1196.69</v>
      </c>
      <c r="J278" s="10" t="s">
        <v>407</v>
      </c>
      <c r="K278" s="9">
        <v>1</v>
      </c>
      <c r="L278" s="9"/>
      <c r="M278" s="10" t="s">
        <v>375</v>
      </c>
      <c r="N278" s="9"/>
      <c r="O278" s="9"/>
      <c r="P278" s="9"/>
      <c r="Q278" s="9"/>
      <c r="R278" s="9"/>
      <c r="S278" s="9"/>
      <c r="T278" s="9"/>
      <c r="U278" s="9"/>
      <c r="V278" s="9"/>
      <c r="W278" s="9"/>
      <c r="X278" s="9"/>
    </row>
    <row r="279" spans="1:24" ht="60.75">
      <c r="A279" s="15">
        <v>241</v>
      </c>
      <c r="B279" s="16" t="s">
        <v>404</v>
      </c>
      <c r="C279" s="16" t="s">
        <v>405</v>
      </c>
      <c r="D279" s="16" t="s">
        <v>416</v>
      </c>
      <c r="E279" s="16" t="s">
        <v>23</v>
      </c>
      <c r="F279" s="16">
        <v>27</v>
      </c>
      <c r="G279" s="27">
        <v>1428.62</v>
      </c>
      <c r="H279" s="27">
        <v>357.16</v>
      </c>
      <c r="I279" s="27">
        <v>1785.78</v>
      </c>
      <c r="J279" s="16" t="s">
        <v>407</v>
      </c>
      <c r="K279" s="15">
        <v>1</v>
      </c>
      <c r="L279" s="15"/>
      <c r="M279" s="16" t="s">
        <v>375</v>
      </c>
      <c r="N279" s="15"/>
      <c r="O279" s="15"/>
      <c r="P279" s="15"/>
      <c r="Q279" s="15"/>
      <c r="R279" s="15"/>
      <c r="S279" s="15"/>
      <c r="T279" s="15"/>
      <c r="U279" s="15"/>
      <c r="V279" s="15"/>
      <c r="W279" s="15"/>
      <c r="X279" s="15"/>
    </row>
    <row r="280" spans="1:24" ht="60.75">
      <c r="A280" s="9">
        <v>242</v>
      </c>
      <c r="B280" s="10" t="s">
        <v>404</v>
      </c>
      <c r="C280" s="10" t="s">
        <v>405</v>
      </c>
      <c r="D280" s="10" t="s">
        <v>417</v>
      </c>
      <c r="E280" s="10" t="s">
        <v>23</v>
      </c>
      <c r="F280" s="10">
        <v>1340</v>
      </c>
      <c r="G280" s="21">
        <v>15758.4</v>
      </c>
      <c r="H280" s="21">
        <v>3939.6</v>
      </c>
      <c r="I280" s="21">
        <v>19698</v>
      </c>
      <c r="J280" s="10" t="s">
        <v>407</v>
      </c>
      <c r="K280" s="9">
        <v>1</v>
      </c>
      <c r="L280" s="9"/>
      <c r="M280" s="10" t="s">
        <v>375</v>
      </c>
      <c r="N280" s="9"/>
      <c r="O280" s="9"/>
      <c r="P280" s="9"/>
      <c r="Q280" s="9"/>
      <c r="R280" s="9"/>
      <c r="S280" s="9"/>
      <c r="T280" s="9"/>
      <c r="U280" s="9"/>
      <c r="V280" s="9"/>
      <c r="W280" s="9"/>
      <c r="X280" s="9"/>
    </row>
    <row r="281" spans="1:24" ht="60.75">
      <c r="A281" s="15">
        <v>243</v>
      </c>
      <c r="B281" s="16" t="s">
        <v>404</v>
      </c>
      <c r="C281" s="16" t="s">
        <v>405</v>
      </c>
      <c r="D281" s="16" t="s">
        <v>418</v>
      </c>
      <c r="E281" s="16" t="s">
        <v>23</v>
      </c>
      <c r="F281" s="16">
        <v>437</v>
      </c>
      <c r="G281" s="27">
        <v>2338.82</v>
      </c>
      <c r="H281" s="27">
        <v>584.71</v>
      </c>
      <c r="I281" s="27">
        <v>2923.53</v>
      </c>
      <c r="J281" s="16" t="s">
        <v>407</v>
      </c>
      <c r="K281" s="15">
        <v>1</v>
      </c>
      <c r="L281" s="15"/>
      <c r="M281" s="16" t="s">
        <v>375</v>
      </c>
      <c r="N281" s="15"/>
      <c r="O281" s="15"/>
      <c r="P281" s="15"/>
      <c r="Q281" s="15"/>
      <c r="R281" s="15"/>
      <c r="S281" s="15"/>
      <c r="T281" s="15"/>
      <c r="U281" s="15"/>
      <c r="V281" s="15"/>
      <c r="W281" s="15"/>
      <c r="X281" s="15"/>
    </row>
    <row r="282" spans="1:24" ht="60.75">
      <c r="A282" s="9">
        <v>244</v>
      </c>
      <c r="B282" s="10" t="s">
        <v>404</v>
      </c>
      <c r="C282" s="10" t="s">
        <v>405</v>
      </c>
      <c r="D282" s="10" t="s">
        <v>419</v>
      </c>
      <c r="E282" s="10" t="s">
        <v>23</v>
      </c>
      <c r="F282" s="10">
        <v>15168</v>
      </c>
      <c r="G282" s="21">
        <v>126076.42</v>
      </c>
      <c r="H282" s="21">
        <v>31519.1</v>
      </c>
      <c r="I282" s="21">
        <v>157595.52</v>
      </c>
      <c r="J282" s="10" t="s">
        <v>407</v>
      </c>
      <c r="K282" s="9">
        <v>1</v>
      </c>
      <c r="L282" s="9"/>
      <c r="M282" s="10" t="s">
        <v>375</v>
      </c>
      <c r="N282" s="9"/>
      <c r="O282" s="9"/>
      <c r="P282" s="9"/>
      <c r="Q282" s="9"/>
      <c r="R282" s="9"/>
      <c r="S282" s="9"/>
      <c r="T282" s="9"/>
      <c r="U282" s="9"/>
      <c r="V282" s="9"/>
      <c r="W282" s="9"/>
      <c r="X282" s="9"/>
    </row>
    <row r="283" spans="1:24" ht="60.75">
      <c r="A283" s="15">
        <v>245</v>
      </c>
      <c r="B283" s="16" t="s">
        <v>404</v>
      </c>
      <c r="C283" s="16" t="s">
        <v>405</v>
      </c>
      <c r="D283" s="16" t="s">
        <v>420</v>
      </c>
      <c r="E283" s="16" t="s">
        <v>23</v>
      </c>
      <c r="F283" s="16">
        <v>1373</v>
      </c>
      <c r="G283" s="27">
        <v>7513.06</v>
      </c>
      <c r="H283" s="27">
        <v>1878.26</v>
      </c>
      <c r="I283" s="27">
        <v>9391.32</v>
      </c>
      <c r="J283" s="16" t="s">
        <v>407</v>
      </c>
      <c r="K283" s="15">
        <v>1</v>
      </c>
      <c r="L283" s="15"/>
      <c r="M283" s="16" t="s">
        <v>375</v>
      </c>
      <c r="N283" s="15"/>
      <c r="O283" s="15"/>
      <c r="P283" s="15"/>
      <c r="Q283" s="15"/>
      <c r="R283" s="15"/>
      <c r="S283" s="15"/>
      <c r="T283" s="15"/>
      <c r="U283" s="15"/>
      <c r="V283" s="15"/>
      <c r="W283" s="15"/>
      <c r="X283" s="15"/>
    </row>
    <row r="284" spans="1:24" ht="60.75">
      <c r="A284" s="9">
        <v>246</v>
      </c>
      <c r="B284" s="10" t="s">
        <v>404</v>
      </c>
      <c r="C284" s="10" t="s">
        <v>405</v>
      </c>
      <c r="D284" s="10" t="s">
        <v>421</v>
      </c>
      <c r="E284" s="10" t="s">
        <v>23</v>
      </c>
      <c r="F284" s="10">
        <v>200</v>
      </c>
      <c r="G284" s="21">
        <v>816</v>
      </c>
      <c r="H284" s="21">
        <v>204</v>
      </c>
      <c r="I284" s="21">
        <v>1020</v>
      </c>
      <c r="J284" s="10" t="s">
        <v>407</v>
      </c>
      <c r="K284" s="9">
        <v>1</v>
      </c>
      <c r="L284" s="9"/>
      <c r="M284" s="10" t="s">
        <v>375</v>
      </c>
      <c r="N284" s="9"/>
      <c r="O284" s="9"/>
      <c r="P284" s="9"/>
      <c r="Q284" s="9"/>
      <c r="R284" s="9"/>
      <c r="S284" s="9"/>
      <c r="T284" s="9"/>
      <c r="U284" s="9"/>
      <c r="V284" s="9"/>
      <c r="W284" s="9"/>
      <c r="X284" s="9"/>
    </row>
    <row r="285" spans="1:24" ht="60.75">
      <c r="A285" s="15">
        <v>247</v>
      </c>
      <c r="B285" s="16" t="s">
        <v>404</v>
      </c>
      <c r="C285" s="16" t="s">
        <v>405</v>
      </c>
      <c r="D285" s="16" t="s">
        <v>422</v>
      </c>
      <c r="E285" s="16" t="s">
        <v>23</v>
      </c>
      <c r="F285" s="16">
        <v>8722</v>
      </c>
      <c r="G285" s="27">
        <v>4465.66</v>
      </c>
      <c r="H285" s="27">
        <v>1116.42</v>
      </c>
      <c r="I285" s="27">
        <v>5582.08</v>
      </c>
      <c r="J285" s="16" t="s">
        <v>407</v>
      </c>
      <c r="K285" s="15">
        <v>1</v>
      </c>
      <c r="L285" s="15"/>
      <c r="M285" s="16" t="s">
        <v>375</v>
      </c>
      <c r="N285" s="15"/>
      <c r="O285" s="15"/>
      <c r="P285" s="15"/>
      <c r="Q285" s="15"/>
      <c r="R285" s="15"/>
      <c r="S285" s="15"/>
      <c r="T285" s="15"/>
      <c r="U285" s="15"/>
      <c r="V285" s="15"/>
      <c r="W285" s="15"/>
      <c r="X285" s="15"/>
    </row>
    <row r="286" spans="1:24" ht="60.75">
      <c r="A286" s="9">
        <v>248</v>
      </c>
      <c r="B286" s="10" t="s">
        <v>404</v>
      </c>
      <c r="C286" s="10" t="s">
        <v>405</v>
      </c>
      <c r="D286" s="10" t="s">
        <v>423</v>
      </c>
      <c r="E286" s="10" t="s">
        <v>23</v>
      </c>
      <c r="F286" s="10">
        <v>3376</v>
      </c>
      <c r="G286" s="21">
        <v>1863.55</v>
      </c>
      <c r="H286" s="21">
        <v>465.89</v>
      </c>
      <c r="I286" s="21">
        <v>2329.44</v>
      </c>
      <c r="J286" s="10" t="s">
        <v>407</v>
      </c>
      <c r="K286" s="9">
        <v>1</v>
      </c>
      <c r="L286" s="9"/>
      <c r="M286" s="10" t="s">
        <v>375</v>
      </c>
      <c r="N286" s="9"/>
      <c r="O286" s="9"/>
      <c r="P286" s="9"/>
      <c r="Q286" s="9"/>
      <c r="R286" s="9"/>
      <c r="S286" s="9"/>
      <c r="T286" s="9"/>
      <c r="U286" s="9"/>
      <c r="V286" s="9"/>
      <c r="W286" s="9"/>
      <c r="X286" s="9"/>
    </row>
    <row r="287" spans="1:24" ht="60.75">
      <c r="A287" s="15">
        <v>249</v>
      </c>
      <c r="B287" s="16" t="s">
        <v>404</v>
      </c>
      <c r="C287" s="16" t="s">
        <v>405</v>
      </c>
      <c r="D287" s="16" t="s">
        <v>424</v>
      </c>
      <c r="E287" s="16" t="s">
        <v>23</v>
      </c>
      <c r="F287" s="16">
        <v>1000</v>
      </c>
      <c r="G287" s="27">
        <v>2520</v>
      </c>
      <c r="H287" s="27">
        <v>630</v>
      </c>
      <c r="I287" s="27">
        <v>3150</v>
      </c>
      <c r="J287" s="16" t="s">
        <v>407</v>
      </c>
      <c r="K287" s="15">
        <v>1</v>
      </c>
      <c r="L287" s="15"/>
      <c r="M287" s="16" t="s">
        <v>375</v>
      </c>
      <c r="N287" s="15"/>
      <c r="O287" s="15"/>
      <c r="P287" s="15"/>
      <c r="Q287" s="15"/>
      <c r="R287" s="15"/>
      <c r="S287" s="15"/>
      <c r="T287" s="15"/>
      <c r="U287" s="15"/>
      <c r="V287" s="15"/>
      <c r="W287" s="15"/>
      <c r="X287" s="15"/>
    </row>
    <row r="288" spans="1:24" ht="60.75">
      <c r="A288" s="9">
        <v>250</v>
      </c>
      <c r="B288" s="10" t="s">
        <v>404</v>
      </c>
      <c r="C288" s="10" t="s">
        <v>405</v>
      </c>
      <c r="D288" s="10" t="s">
        <v>425</v>
      </c>
      <c r="E288" s="10" t="s">
        <v>23</v>
      </c>
      <c r="F288" s="10">
        <v>1000</v>
      </c>
      <c r="G288" s="21">
        <v>1504</v>
      </c>
      <c r="H288" s="21">
        <v>376</v>
      </c>
      <c r="I288" s="21">
        <v>1880</v>
      </c>
      <c r="J288" s="10" t="s">
        <v>407</v>
      </c>
      <c r="K288" s="9">
        <v>1</v>
      </c>
      <c r="L288" s="9"/>
      <c r="M288" s="10" t="s">
        <v>375</v>
      </c>
      <c r="N288" s="9"/>
      <c r="O288" s="9"/>
      <c r="P288" s="9"/>
      <c r="Q288" s="9"/>
      <c r="R288" s="9"/>
      <c r="S288" s="9"/>
      <c r="T288" s="9"/>
      <c r="U288" s="9"/>
      <c r="V288" s="9"/>
      <c r="W288" s="9"/>
      <c r="X288" s="9"/>
    </row>
    <row r="289" spans="1:24" ht="60.75">
      <c r="A289" s="15">
        <v>251</v>
      </c>
      <c r="B289" s="16" t="s">
        <v>404</v>
      </c>
      <c r="C289" s="16" t="s">
        <v>405</v>
      </c>
      <c r="D289" s="16" t="s">
        <v>426</v>
      </c>
      <c r="E289" s="16" t="s">
        <v>23</v>
      </c>
      <c r="F289" s="16">
        <v>1000</v>
      </c>
      <c r="G289" s="27">
        <v>5400</v>
      </c>
      <c r="H289" s="27">
        <v>1350</v>
      </c>
      <c r="I289" s="27">
        <v>6750</v>
      </c>
      <c r="J289" s="16" t="s">
        <v>407</v>
      </c>
      <c r="K289" s="15">
        <v>1</v>
      </c>
      <c r="L289" s="15"/>
      <c r="M289" s="16" t="s">
        <v>375</v>
      </c>
      <c r="N289" s="15"/>
      <c r="O289" s="15"/>
      <c r="P289" s="15"/>
      <c r="Q289" s="15"/>
      <c r="R289" s="15"/>
      <c r="S289" s="15"/>
      <c r="T289" s="15"/>
      <c r="U289" s="15"/>
      <c r="V289" s="15"/>
      <c r="W289" s="15"/>
      <c r="X289" s="15"/>
    </row>
    <row r="290" spans="1:24" ht="60.75">
      <c r="A290" s="9">
        <v>252</v>
      </c>
      <c r="B290" s="10" t="s">
        <v>404</v>
      </c>
      <c r="C290" s="10" t="s">
        <v>405</v>
      </c>
      <c r="D290" s="10" t="s">
        <v>427</v>
      </c>
      <c r="E290" s="10" t="s">
        <v>23</v>
      </c>
      <c r="F290" s="10">
        <v>42</v>
      </c>
      <c r="G290" s="21">
        <v>2956.46</v>
      </c>
      <c r="H290" s="21">
        <v>739.12</v>
      </c>
      <c r="I290" s="21">
        <v>3695.58</v>
      </c>
      <c r="J290" s="10" t="s">
        <v>407</v>
      </c>
      <c r="K290" s="9">
        <v>1</v>
      </c>
      <c r="L290" s="9"/>
      <c r="M290" s="10" t="s">
        <v>375</v>
      </c>
      <c r="N290" s="9"/>
      <c r="O290" s="9"/>
      <c r="P290" s="9"/>
      <c r="Q290" s="9"/>
      <c r="R290" s="9"/>
      <c r="S290" s="9"/>
      <c r="T290" s="9"/>
      <c r="U290" s="9"/>
      <c r="V290" s="9"/>
      <c r="W290" s="9"/>
      <c r="X290" s="9"/>
    </row>
    <row r="291" spans="1:24" ht="60.75">
      <c r="A291" s="15">
        <v>253</v>
      </c>
      <c r="B291" s="16" t="s">
        <v>404</v>
      </c>
      <c r="C291" s="16" t="s">
        <v>405</v>
      </c>
      <c r="D291" s="16" t="s">
        <v>428</v>
      </c>
      <c r="E291" s="16" t="s">
        <v>429</v>
      </c>
      <c r="F291" s="16">
        <v>200</v>
      </c>
      <c r="G291" s="27">
        <v>640</v>
      </c>
      <c r="H291" s="27">
        <v>160</v>
      </c>
      <c r="I291" s="27">
        <v>800</v>
      </c>
      <c r="J291" s="16" t="s">
        <v>407</v>
      </c>
      <c r="K291" s="15">
        <v>1</v>
      </c>
      <c r="L291" s="15"/>
      <c r="M291" s="16" t="s">
        <v>375</v>
      </c>
      <c r="N291" s="15"/>
      <c r="O291" s="15"/>
      <c r="P291" s="15"/>
      <c r="Q291" s="15"/>
      <c r="R291" s="15"/>
      <c r="S291" s="15"/>
      <c r="T291" s="15"/>
      <c r="U291" s="15"/>
      <c r="V291" s="15"/>
      <c r="W291" s="15"/>
      <c r="X291" s="15"/>
    </row>
    <row r="292" spans="1:24" ht="60.75">
      <c r="A292" s="9">
        <v>254</v>
      </c>
      <c r="B292" s="10" t="s">
        <v>404</v>
      </c>
      <c r="C292" s="10" t="s">
        <v>405</v>
      </c>
      <c r="D292" s="10" t="s">
        <v>430</v>
      </c>
      <c r="E292" s="10" t="s">
        <v>429</v>
      </c>
      <c r="F292" s="10">
        <v>482</v>
      </c>
      <c r="G292" s="21">
        <v>1723.63</v>
      </c>
      <c r="H292" s="21">
        <v>430.91</v>
      </c>
      <c r="I292" s="21">
        <v>2154.54</v>
      </c>
      <c r="J292" s="10" t="s">
        <v>407</v>
      </c>
      <c r="K292" s="9">
        <v>1</v>
      </c>
      <c r="L292" s="9"/>
      <c r="M292" s="10" t="s">
        <v>375</v>
      </c>
      <c r="N292" s="9"/>
      <c r="O292" s="9"/>
      <c r="P292" s="9"/>
      <c r="Q292" s="9"/>
      <c r="R292" s="9"/>
      <c r="S292" s="9"/>
      <c r="T292" s="9"/>
      <c r="U292" s="9"/>
      <c r="V292" s="9"/>
      <c r="W292" s="9"/>
      <c r="X292" s="9"/>
    </row>
    <row r="293" spans="1:24" ht="60.75">
      <c r="A293" s="15">
        <v>255</v>
      </c>
      <c r="B293" s="16" t="s">
        <v>404</v>
      </c>
      <c r="C293" s="16" t="s">
        <v>405</v>
      </c>
      <c r="D293" s="16" t="s">
        <v>431</v>
      </c>
      <c r="E293" s="16" t="s">
        <v>429</v>
      </c>
      <c r="F293" s="16">
        <v>240</v>
      </c>
      <c r="G293" s="27">
        <v>919.68</v>
      </c>
      <c r="H293" s="27">
        <v>229.92</v>
      </c>
      <c r="I293" s="27">
        <v>1149.6</v>
      </c>
      <c r="J293" s="16" t="s">
        <v>407</v>
      </c>
      <c r="K293" s="15">
        <v>1</v>
      </c>
      <c r="L293" s="15"/>
      <c r="M293" s="16" t="s">
        <v>375</v>
      </c>
      <c r="N293" s="15"/>
      <c r="O293" s="15"/>
      <c r="P293" s="15"/>
      <c r="Q293" s="15"/>
      <c r="R293" s="15"/>
      <c r="S293" s="15"/>
      <c r="T293" s="15"/>
      <c r="U293" s="15"/>
      <c r="V293" s="15"/>
      <c r="W293" s="15"/>
      <c r="X293" s="15"/>
    </row>
    <row r="294" spans="1:24" ht="60.75">
      <c r="A294" s="9">
        <v>256</v>
      </c>
      <c r="B294" s="10" t="s">
        <v>404</v>
      </c>
      <c r="C294" s="10" t="s">
        <v>405</v>
      </c>
      <c r="D294" s="10" t="s">
        <v>432</v>
      </c>
      <c r="E294" s="10" t="s">
        <v>23</v>
      </c>
      <c r="F294" s="10">
        <v>95</v>
      </c>
      <c r="G294" s="21">
        <v>779.76</v>
      </c>
      <c r="H294" s="21">
        <v>194.94</v>
      </c>
      <c r="I294" s="21">
        <v>974.7</v>
      </c>
      <c r="J294" s="10" t="s">
        <v>407</v>
      </c>
      <c r="K294" s="9">
        <v>1</v>
      </c>
      <c r="L294" s="9"/>
      <c r="M294" s="10" t="s">
        <v>375</v>
      </c>
      <c r="N294" s="9"/>
      <c r="O294" s="9"/>
      <c r="P294" s="9"/>
      <c r="Q294" s="9"/>
      <c r="R294" s="9"/>
      <c r="S294" s="9"/>
      <c r="T294" s="9"/>
      <c r="U294" s="9"/>
      <c r="V294" s="9"/>
      <c r="W294" s="9"/>
      <c r="X294" s="9"/>
    </row>
    <row r="295" spans="1:24" ht="60.75">
      <c r="A295" s="15">
        <v>257</v>
      </c>
      <c r="B295" s="16" t="s">
        <v>404</v>
      </c>
      <c r="C295" s="16" t="s">
        <v>405</v>
      </c>
      <c r="D295" s="16" t="s">
        <v>433</v>
      </c>
      <c r="E295" s="16" t="s">
        <v>23</v>
      </c>
      <c r="F295" s="16">
        <v>154</v>
      </c>
      <c r="G295" s="27">
        <v>726.88</v>
      </c>
      <c r="H295" s="27">
        <v>181.72</v>
      </c>
      <c r="I295" s="27">
        <v>908.6</v>
      </c>
      <c r="J295" s="16" t="s">
        <v>407</v>
      </c>
      <c r="K295" s="15">
        <v>1</v>
      </c>
      <c r="L295" s="15"/>
      <c r="M295" s="16" t="s">
        <v>375</v>
      </c>
      <c r="N295" s="15"/>
      <c r="O295" s="15"/>
      <c r="P295" s="15"/>
      <c r="Q295" s="15"/>
      <c r="R295" s="15"/>
      <c r="S295" s="15"/>
      <c r="T295" s="15"/>
      <c r="U295" s="15"/>
      <c r="V295" s="15"/>
      <c r="W295" s="15"/>
      <c r="X295" s="15"/>
    </row>
    <row r="296" spans="1:24" ht="60.75">
      <c r="A296" s="9">
        <v>258</v>
      </c>
      <c r="B296" s="10" t="s">
        <v>404</v>
      </c>
      <c r="C296" s="10" t="s">
        <v>405</v>
      </c>
      <c r="D296" s="10" t="s">
        <v>434</v>
      </c>
      <c r="E296" s="10" t="s">
        <v>23</v>
      </c>
      <c r="F296" s="10">
        <v>150</v>
      </c>
      <c r="G296" s="21">
        <v>600</v>
      </c>
      <c r="H296" s="21">
        <v>150</v>
      </c>
      <c r="I296" s="21">
        <v>750</v>
      </c>
      <c r="J296" s="10" t="s">
        <v>407</v>
      </c>
      <c r="K296" s="9">
        <v>1</v>
      </c>
      <c r="L296" s="9"/>
      <c r="M296" s="10" t="s">
        <v>375</v>
      </c>
      <c r="N296" s="9"/>
      <c r="O296" s="9"/>
      <c r="P296" s="9"/>
      <c r="Q296" s="9"/>
      <c r="R296" s="9"/>
      <c r="S296" s="9"/>
      <c r="T296" s="9"/>
      <c r="U296" s="9"/>
      <c r="V296" s="9"/>
      <c r="W296" s="9"/>
      <c r="X296" s="9"/>
    </row>
    <row r="297" spans="1:24" ht="60.75">
      <c r="A297" s="15">
        <v>259</v>
      </c>
      <c r="B297" s="16" t="s">
        <v>404</v>
      </c>
      <c r="C297" s="16" t="s">
        <v>405</v>
      </c>
      <c r="D297" s="16" t="s">
        <v>435</v>
      </c>
      <c r="E297" s="16" t="s">
        <v>23</v>
      </c>
      <c r="F297" s="16">
        <v>50</v>
      </c>
      <c r="G297" s="27">
        <v>200</v>
      </c>
      <c r="H297" s="27">
        <v>50</v>
      </c>
      <c r="I297" s="27">
        <v>250</v>
      </c>
      <c r="J297" s="16" t="s">
        <v>407</v>
      </c>
      <c r="K297" s="15">
        <v>1</v>
      </c>
      <c r="L297" s="15"/>
      <c r="M297" s="16" t="s">
        <v>375</v>
      </c>
      <c r="N297" s="15"/>
      <c r="O297" s="15"/>
      <c r="P297" s="15"/>
      <c r="Q297" s="15"/>
      <c r="R297" s="15"/>
      <c r="S297" s="15"/>
      <c r="T297" s="15"/>
      <c r="U297" s="15"/>
      <c r="V297" s="15"/>
      <c r="W297" s="15"/>
      <c r="X297" s="15"/>
    </row>
    <row r="298" spans="1:24" ht="60.75">
      <c r="A298" s="9">
        <v>260</v>
      </c>
      <c r="B298" s="10" t="s">
        <v>404</v>
      </c>
      <c r="C298" s="10" t="s">
        <v>405</v>
      </c>
      <c r="D298" s="10" t="s">
        <v>436</v>
      </c>
      <c r="E298" s="10" t="s">
        <v>437</v>
      </c>
      <c r="F298" s="10">
        <v>3574</v>
      </c>
      <c r="G298" s="21">
        <v>24617.71</v>
      </c>
      <c r="H298" s="21">
        <v>6154.43</v>
      </c>
      <c r="I298" s="21">
        <v>30772.14</v>
      </c>
      <c r="J298" s="10" t="s">
        <v>407</v>
      </c>
      <c r="K298" s="9">
        <v>1</v>
      </c>
      <c r="L298" s="9"/>
      <c r="M298" s="10" t="s">
        <v>375</v>
      </c>
      <c r="N298" s="9"/>
      <c r="O298" s="9"/>
      <c r="P298" s="9"/>
      <c r="Q298" s="9"/>
      <c r="R298" s="9"/>
      <c r="S298" s="9"/>
      <c r="T298" s="9"/>
      <c r="U298" s="9"/>
      <c r="V298" s="9"/>
      <c r="W298" s="9"/>
      <c r="X298" s="9"/>
    </row>
    <row r="299" spans="1:24" ht="60.75">
      <c r="A299" s="15">
        <v>261</v>
      </c>
      <c r="B299" s="16" t="s">
        <v>404</v>
      </c>
      <c r="C299" s="16" t="s">
        <v>405</v>
      </c>
      <c r="D299" s="16" t="s">
        <v>438</v>
      </c>
      <c r="E299" s="16" t="s">
        <v>437</v>
      </c>
      <c r="F299" s="16">
        <v>3034</v>
      </c>
      <c r="G299" s="27">
        <v>12864.16</v>
      </c>
      <c r="H299" s="27">
        <v>3216.04</v>
      </c>
      <c r="I299" s="27">
        <v>16080.2</v>
      </c>
      <c r="J299" s="16" t="s">
        <v>407</v>
      </c>
      <c r="K299" s="15">
        <v>1</v>
      </c>
      <c r="L299" s="15"/>
      <c r="M299" s="16" t="s">
        <v>375</v>
      </c>
      <c r="N299" s="15"/>
      <c r="O299" s="15"/>
      <c r="P299" s="15"/>
      <c r="Q299" s="15"/>
      <c r="R299" s="15"/>
      <c r="S299" s="15"/>
      <c r="T299" s="15"/>
      <c r="U299" s="15"/>
      <c r="V299" s="15"/>
      <c r="W299" s="15"/>
      <c r="X299" s="15"/>
    </row>
    <row r="300" spans="1:24" ht="60.75">
      <c r="A300" s="9">
        <v>262</v>
      </c>
      <c r="B300" s="10" t="s">
        <v>404</v>
      </c>
      <c r="C300" s="10" t="s">
        <v>405</v>
      </c>
      <c r="D300" s="10" t="s">
        <v>439</v>
      </c>
      <c r="E300" s="10" t="s">
        <v>23</v>
      </c>
      <c r="F300" s="10">
        <v>500</v>
      </c>
      <c r="G300" s="21">
        <v>2940</v>
      </c>
      <c r="H300" s="21">
        <v>735</v>
      </c>
      <c r="I300" s="21">
        <v>3675</v>
      </c>
      <c r="J300" s="10" t="s">
        <v>407</v>
      </c>
      <c r="K300" s="9">
        <v>1</v>
      </c>
      <c r="L300" s="9"/>
      <c r="M300" s="10" t="s">
        <v>375</v>
      </c>
      <c r="N300" s="9"/>
      <c r="O300" s="9"/>
      <c r="P300" s="9"/>
      <c r="Q300" s="9"/>
      <c r="R300" s="9"/>
      <c r="S300" s="9"/>
      <c r="T300" s="9"/>
      <c r="U300" s="9"/>
      <c r="V300" s="9"/>
      <c r="W300" s="9"/>
      <c r="X300" s="9"/>
    </row>
    <row r="301" spans="1:24" ht="60.75">
      <c r="A301" s="15">
        <v>263</v>
      </c>
      <c r="B301" s="16" t="s">
        <v>404</v>
      </c>
      <c r="C301" s="16" t="s">
        <v>405</v>
      </c>
      <c r="D301" s="16" t="s">
        <v>440</v>
      </c>
      <c r="E301" s="16" t="s">
        <v>23</v>
      </c>
      <c r="F301" s="16">
        <v>864</v>
      </c>
      <c r="G301" s="27">
        <v>960.77</v>
      </c>
      <c r="H301" s="27">
        <v>240.19</v>
      </c>
      <c r="I301" s="27">
        <v>1200.96</v>
      </c>
      <c r="J301" s="16" t="s">
        <v>407</v>
      </c>
      <c r="K301" s="15">
        <v>1</v>
      </c>
      <c r="L301" s="15"/>
      <c r="M301" s="16" t="s">
        <v>375</v>
      </c>
      <c r="N301" s="15"/>
      <c r="O301" s="15"/>
      <c r="P301" s="15"/>
      <c r="Q301" s="15"/>
      <c r="R301" s="15"/>
      <c r="S301" s="15"/>
      <c r="T301" s="15"/>
      <c r="U301" s="15"/>
      <c r="V301" s="15"/>
      <c r="W301" s="15"/>
      <c r="X301" s="15"/>
    </row>
    <row r="302" spans="1:24" ht="60.75">
      <c r="A302" s="9">
        <v>264</v>
      </c>
      <c r="B302" s="10" t="s">
        <v>404</v>
      </c>
      <c r="C302" s="10" t="s">
        <v>405</v>
      </c>
      <c r="D302" s="10" t="s">
        <v>441</v>
      </c>
      <c r="E302" s="10" t="s">
        <v>442</v>
      </c>
      <c r="F302" s="10">
        <v>280</v>
      </c>
      <c r="G302" s="21">
        <v>49069.44</v>
      </c>
      <c r="H302" s="21">
        <v>12267.36</v>
      </c>
      <c r="I302" s="21">
        <v>61336.8</v>
      </c>
      <c r="J302" s="10" t="s">
        <v>407</v>
      </c>
      <c r="K302" s="9">
        <v>1</v>
      </c>
      <c r="L302" s="9"/>
      <c r="M302" s="10" t="s">
        <v>375</v>
      </c>
      <c r="N302" s="9"/>
      <c r="O302" s="9"/>
      <c r="P302" s="9"/>
      <c r="Q302" s="9"/>
      <c r="R302" s="9"/>
      <c r="S302" s="9"/>
      <c r="T302" s="9"/>
      <c r="U302" s="9"/>
      <c r="V302" s="9"/>
      <c r="W302" s="9"/>
      <c r="X302" s="9"/>
    </row>
    <row r="303" spans="1:24" ht="60.75">
      <c r="A303" s="15">
        <v>265</v>
      </c>
      <c r="B303" s="16" t="s">
        <v>404</v>
      </c>
      <c r="C303" s="16" t="s">
        <v>405</v>
      </c>
      <c r="D303" s="16" t="s">
        <v>443</v>
      </c>
      <c r="E303" s="16" t="s">
        <v>23</v>
      </c>
      <c r="F303" s="16">
        <v>21492</v>
      </c>
      <c r="G303" s="27">
        <v>19772.64</v>
      </c>
      <c r="H303" s="27">
        <v>4943.16</v>
      </c>
      <c r="I303" s="27">
        <v>24715.8</v>
      </c>
      <c r="J303" s="16" t="s">
        <v>407</v>
      </c>
      <c r="K303" s="15">
        <v>1</v>
      </c>
      <c r="L303" s="15"/>
      <c r="M303" s="16" t="s">
        <v>375</v>
      </c>
      <c r="N303" s="15"/>
      <c r="O303" s="15"/>
      <c r="P303" s="15"/>
      <c r="Q303" s="15"/>
      <c r="R303" s="15"/>
      <c r="S303" s="15"/>
      <c r="T303" s="15"/>
      <c r="U303" s="15"/>
      <c r="V303" s="15"/>
      <c r="W303" s="15"/>
      <c r="X303" s="15"/>
    </row>
    <row r="304" spans="1:24" ht="60.75">
      <c r="A304" s="9">
        <v>266</v>
      </c>
      <c r="B304" s="10" t="s">
        <v>404</v>
      </c>
      <c r="C304" s="10" t="s">
        <v>405</v>
      </c>
      <c r="D304" s="10" t="s">
        <v>444</v>
      </c>
      <c r="E304" s="10" t="s">
        <v>23</v>
      </c>
      <c r="F304" s="10">
        <v>77116</v>
      </c>
      <c r="G304" s="21">
        <v>64777.44</v>
      </c>
      <c r="H304" s="21">
        <v>16194.36</v>
      </c>
      <c r="I304" s="21">
        <v>80971.8</v>
      </c>
      <c r="J304" s="10" t="s">
        <v>407</v>
      </c>
      <c r="K304" s="9">
        <v>1</v>
      </c>
      <c r="L304" s="9"/>
      <c r="M304" s="10" t="s">
        <v>375</v>
      </c>
      <c r="N304" s="9"/>
      <c r="O304" s="9"/>
      <c r="P304" s="9"/>
      <c r="Q304" s="9"/>
      <c r="R304" s="9"/>
      <c r="S304" s="9"/>
      <c r="T304" s="9"/>
      <c r="U304" s="9"/>
      <c r="V304" s="9"/>
      <c r="W304" s="9"/>
      <c r="X304" s="9"/>
    </row>
    <row r="305" spans="1:24" ht="60.75">
      <c r="A305" s="15">
        <v>267</v>
      </c>
      <c r="B305" s="16" t="s">
        <v>404</v>
      </c>
      <c r="C305" s="16" t="s">
        <v>405</v>
      </c>
      <c r="D305" s="16" t="s">
        <v>445</v>
      </c>
      <c r="E305" s="16" t="s">
        <v>23</v>
      </c>
      <c r="F305" s="16">
        <v>44</v>
      </c>
      <c r="G305" s="27">
        <v>216.48</v>
      </c>
      <c r="H305" s="27">
        <v>54.12</v>
      </c>
      <c r="I305" s="27">
        <v>270.59999999999997</v>
      </c>
      <c r="J305" s="16" t="s">
        <v>407</v>
      </c>
      <c r="K305" s="15">
        <v>1</v>
      </c>
      <c r="L305" s="15"/>
      <c r="M305" s="16" t="s">
        <v>375</v>
      </c>
      <c r="N305" s="15"/>
      <c r="O305" s="15"/>
      <c r="P305" s="15"/>
      <c r="Q305" s="15"/>
      <c r="R305" s="15"/>
      <c r="S305" s="15"/>
      <c r="T305" s="15"/>
      <c r="U305" s="15"/>
      <c r="V305" s="15"/>
      <c r="W305" s="15"/>
      <c r="X305" s="15"/>
    </row>
    <row r="306" spans="1:24" ht="60.75">
      <c r="A306" s="9">
        <v>268</v>
      </c>
      <c r="B306" s="10" t="s">
        <v>404</v>
      </c>
      <c r="C306" s="10" t="s">
        <v>405</v>
      </c>
      <c r="D306" s="10" t="s">
        <v>446</v>
      </c>
      <c r="E306" s="10" t="s">
        <v>23</v>
      </c>
      <c r="F306" s="10">
        <v>452</v>
      </c>
      <c r="G306" s="21">
        <v>538.78</v>
      </c>
      <c r="H306" s="21">
        <v>134.7</v>
      </c>
      <c r="I306" s="21">
        <v>673.48</v>
      </c>
      <c r="J306" s="10" t="s">
        <v>407</v>
      </c>
      <c r="K306" s="9">
        <v>1</v>
      </c>
      <c r="L306" s="9"/>
      <c r="M306" s="10" t="s">
        <v>375</v>
      </c>
      <c r="N306" s="9"/>
      <c r="O306" s="9"/>
      <c r="P306" s="9"/>
      <c r="Q306" s="9"/>
      <c r="R306" s="9"/>
      <c r="S306" s="9"/>
      <c r="T306" s="9"/>
      <c r="U306" s="9"/>
      <c r="V306" s="9"/>
      <c r="W306" s="9"/>
      <c r="X306" s="9"/>
    </row>
    <row r="307" spans="1:24" ht="60.75">
      <c r="A307" s="15">
        <v>269</v>
      </c>
      <c r="B307" s="16" t="s">
        <v>404</v>
      </c>
      <c r="C307" s="16" t="s">
        <v>405</v>
      </c>
      <c r="D307" s="16" t="s">
        <v>447</v>
      </c>
      <c r="E307" s="16" t="s">
        <v>23</v>
      </c>
      <c r="F307" s="16">
        <v>1728</v>
      </c>
      <c r="G307" s="27">
        <v>2294.78</v>
      </c>
      <c r="H307" s="27">
        <v>573.7</v>
      </c>
      <c r="I307" s="27">
        <v>2868.4800000000005</v>
      </c>
      <c r="J307" s="16" t="s">
        <v>407</v>
      </c>
      <c r="K307" s="15">
        <v>1</v>
      </c>
      <c r="L307" s="15"/>
      <c r="M307" s="16" t="s">
        <v>375</v>
      </c>
      <c r="N307" s="15"/>
      <c r="O307" s="15"/>
      <c r="P307" s="15"/>
      <c r="Q307" s="15"/>
      <c r="R307" s="15"/>
      <c r="S307" s="15"/>
      <c r="T307" s="15"/>
      <c r="U307" s="15"/>
      <c r="V307" s="15"/>
      <c r="W307" s="15"/>
      <c r="X307" s="15"/>
    </row>
    <row r="308" spans="1:24" ht="60.75">
      <c r="A308" s="9">
        <v>270</v>
      </c>
      <c r="B308" s="10" t="s">
        <v>404</v>
      </c>
      <c r="C308" s="10" t="s">
        <v>405</v>
      </c>
      <c r="D308" s="10" t="s">
        <v>448</v>
      </c>
      <c r="E308" s="10" t="s">
        <v>23</v>
      </c>
      <c r="F308" s="10">
        <v>50</v>
      </c>
      <c r="G308" s="21">
        <v>397.92</v>
      </c>
      <c r="H308" s="21">
        <v>99.48</v>
      </c>
      <c r="I308" s="21">
        <v>497.4</v>
      </c>
      <c r="J308" s="10" t="s">
        <v>407</v>
      </c>
      <c r="K308" s="9">
        <v>1</v>
      </c>
      <c r="L308" s="9"/>
      <c r="M308" s="10" t="s">
        <v>375</v>
      </c>
      <c r="N308" s="9"/>
      <c r="O308" s="9"/>
      <c r="P308" s="9"/>
      <c r="Q308" s="9"/>
      <c r="R308" s="9"/>
      <c r="S308" s="9"/>
      <c r="T308" s="9"/>
      <c r="U308" s="9"/>
      <c r="V308" s="9"/>
      <c r="W308" s="9"/>
      <c r="X308" s="9"/>
    </row>
    <row r="309" spans="1:24" ht="60.75">
      <c r="A309" s="15">
        <v>271</v>
      </c>
      <c r="B309" s="16" t="s">
        <v>404</v>
      </c>
      <c r="C309" s="16" t="s">
        <v>405</v>
      </c>
      <c r="D309" s="16" t="s">
        <v>449</v>
      </c>
      <c r="E309" s="16" t="s">
        <v>23</v>
      </c>
      <c r="F309" s="16">
        <v>65</v>
      </c>
      <c r="G309" s="27">
        <v>260</v>
      </c>
      <c r="H309" s="27">
        <v>65</v>
      </c>
      <c r="I309" s="27">
        <v>325</v>
      </c>
      <c r="J309" s="16" t="s">
        <v>407</v>
      </c>
      <c r="K309" s="15">
        <v>1</v>
      </c>
      <c r="L309" s="15"/>
      <c r="M309" s="16" t="s">
        <v>375</v>
      </c>
      <c r="N309" s="15"/>
      <c r="O309" s="15"/>
      <c r="P309" s="15"/>
      <c r="Q309" s="15"/>
      <c r="R309" s="15"/>
      <c r="S309" s="15"/>
      <c r="T309" s="15"/>
      <c r="U309" s="15"/>
      <c r="V309" s="15"/>
      <c r="W309" s="15"/>
      <c r="X309" s="15"/>
    </row>
    <row r="310" spans="1:24" ht="60.75">
      <c r="A310" s="9">
        <v>272</v>
      </c>
      <c r="B310" s="10" t="s">
        <v>404</v>
      </c>
      <c r="C310" s="10" t="s">
        <v>405</v>
      </c>
      <c r="D310" s="10" t="s">
        <v>450</v>
      </c>
      <c r="E310" s="10" t="s">
        <v>23</v>
      </c>
      <c r="F310" s="10">
        <v>116</v>
      </c>
      <c r="G310" s="21">
        <v>417.6</v>
      </c>
      <c r="H310" s="21">
        <v>104.4</v>
      </c>
      <c r="I310" s="21">
        <v>522</v>
      </c>
      <c r="J310" s="10" t="s">
        <v>407</v>
      </c>
      <c r="K310" s="9">
        <v>1</v>
      </c>
      <c r="L310" s="9"/>
      <c r="M310" s="10" t="s">
        <v>375</v>
      </c>
      <c r="N310" s="9"/>
      <c r="O310" s="9"/>
      <c r="P310" s="9"/>
      <c r="Q310" s="9"/>
      <c r="R310" s="9"/>
      <c r="S310" s="9"/>
      <c r="T310" s="9"/>
      <c r="U310" s="9"/>
      <c r="V310" s="9"/>
      <c r="W310" s="9"/>
      <c r="X310" s="9"/>
    </row>
    <row r="311" spans="1:24" ht="60.75">
      <c r="A311" s="15">
        <v>273</v>
      </c>
      <c r="B311" s="16" t="s">
        <v>404</v>
      </c>
      <c r="C311" s="16" t="s">
        <v>405</v>
      </c>
      <c r="D311" s="16" t="s">
        <v>451</v>
      </c>
      <c r="E311" s="16" t="s">
        <v>23</v>
      </c>
      <c r="F311" s="16">
        <v>928</v>
      </c>
      <c r="G311" s="27">
        <v>5196.8</v>
      </c>
      <c r="H311" s="27">
        <v>1299.2</v>
      </c>
      <c r="I311" s="27">
        <v>6496</v>
      </c>
      <c r="J311" s="16" t="s">
        <v>407</v>
      </c>
      <c r="K311" s="15">
        <v>1</v>
      </c>
      <c r="L311" s="15"/>
      <c r="M311" s="16" t="s">
        <v>375</v>
      </c>
      <c r="N311" s="15"/>
      <c r="O311" s="15"/>
      <c r="P311" s="15"/>
      <c r="Q311" s="15"/>
      <c r="R311" s="15"/>
      <c r="S311" s="15"/>
      <c r="T311" s="15"/>
      <c r="U311" s="15"/>
      <c r="V311" s="15"/>
      <c r="W311" s="15"/>
      <c r="X311" s="15"/>
    </row>
    <row r="312" spans="1:24" ht="60.75">
      <c r="A312" s="9">
        <v>274</v>
      </c>
      <c r="B312" s="10" t="s">
        <v>404</v>
      </c>
      <c r="C312" s="10" t="s">
        <v>405</v>
      </c>
      <c r="D312" s="10" t="s">
        <v>452</v>
      </c>
      <c r="E312" s="10" t="s">
        <v>23</v>
      </c>
      <c r="F312" s="10">
        <v>1984</v>
      </c>
      <c r="G312" s="21">
        <v>10618.37</v>
      </c>
      <c r="H312" s="21">
        <v>2654.59</v>
      </c>
      <c r="I312" s="21">
        <v>13272.96</v>
      </c>
      <c r="J312" s="10" t="s">
        <v>407</v>
      </c>
      <c r="K312" s="9">
        <v>1</v>
      </c>
      <c r="L312" s="9"/>
      <c r="M312" s="10" t="s">
        <v>375</v>
      </c>
      <c r="N312" s="9"/>
      <c r="O312" s="9"/>
      <c r="P312" s="9"/>
      <c r="Q312" s="9"/>
      <c r="R312" s="9"/>
      <c r="S312" s="9"/>
      <c r="T312" s="9"/>
      <c r="U312" s="9"/>
      <c r="V312" s="9"/>
      <c r="W312" s="9"/>
      <c r="X312" s="9"/>
    </row>
    <row r="313" spans="1:24" ht="60.75">
      <c r="A313" s="15">
        <v>275</v>
      </c>
      <c r="B313" s="16" t="s">
        <v>404</v>
      </c>
      <c r="C313" s="16" t="s">
        <v>405</v>
      </c>
      <c r="D313" s="16" t="s">
        <v>453</v>
      </c>
      <c r="E313" s="16" t="s">
        <v>23</v>
      </c>
      <c r="F313" s="16">
        <v>1157</v>
      </c>
      <c r="G313" s="27">
        <v>5729.46</v>
      </c>
      <c r="H313" s="27">
        <v>1432.37</v>
      </c>
      <c r="I313" s="27">
        <v>7161.83</v>
      </c>
      <c r="J313" s="16" t="s">
        <v>407</v>
      </c>
      <c r="K313" s="15">
        <v>1</v>
      </c>
      <c r="L313" s="15"/>
      <c r="M313" s="16" t="s">
        <v>375</v>
      </c>
      <c r="N313" s="15"/>
      <c r="O313" s="15"/>
      <c r="P313" s="15"/>
      <c r="Q313" s="15"/>
      <c r="R313" s="15"/>
      <c r="S313" s="15"/>
      <c r="T313" s="15"/>
      <c r="U313" s="15"/>
      <c r="V313" s="15"/>
      <c r="W313" s="15"/>
      <c r="X313" s="15"/>
    </row>
    <row r="314" spans="1:24" ht="60.75">
      <c r="A314" s="9">
        <v>276</v>
      </c>
      <c r="B314" s="10" t="s">
        <v>404</v>
      </c>
      <c r="C314" s="10" t="s">
        <v>405</v>
      </c>
      <c r="D314" s="10" t="s">
        <v>454</v>
      </c>
      <c r="E314" s="10" t="s">
        <v>23</v>
      </c>
      <c r="F314" s="10">
        <v>168</v>
      </c>
      <c r="G314" s="21">
        <v>200.26</v>
      </c>
      <c r="H314" s="21">
        <v>50.06</v>
      </c>
      <c r="I314" s="21">
        <v>250.32</v>
      </c>
      <c r="J314" s="10" t="s">
        <v>407</v>
      </c>
      <c r="K314" s="9">
        <v>1</v>
      </c>
      <c r="L314" s="9"/>
      <c r="M314" s="10" t="s">
        <v>375</v>
      </c>
      <c r="N314" s="9"/>
      <c r="O314" s="9"/>
      <c r="P314" s="9"/>
      <c r="Q314" s="9"/>
      <c r="R314" s="9"/>
      <c r="S314" s="9"/>
      <c r="T314" s="9"/>
      <c r="U314" s="9"/>
      <c r="V314" s="9"/>
      <c r="W314" s="9"/>
      <c r="X314" s="9"/>
    </row>
    <row r="315" spans="1:24" ht="60.75">
      <c r="A315" s="15">
        <v>277</v>
      </c>
      <c r="B315" s="16" t="s">
        <v>404</v>
      </c>
      <c r="C315" s="16" t="s">
        <v>405</v>
      </c>
      <c r="D315" s="16" t="s">
        <v>455</v>
      </c>
      <c r="E315" s="16" t="s">
        <v>23</v>
      </c>
      <c r="F315" s="16">
        <v>100</v>
      </c>
      <c r="G315" s="27">
        <v>6453.6</v>
      </c>
      <c r="H315" s="27">
        <v>1613.4</v>
      </c>
      <c r="I315" s="27">
        <v>8067</v>
      </c>
      <c r="J315" s="16" t="s">
        <v>407</v>
      </c>
      <c r="K315" s="15">
        <v>1</v>
      </c>
      <c r="L315" s="15"/>
      <c r="M315" s="16" t="s">
        <v>375</v>
      </c>
      <c r="N315" s="15"/>
      <c r="O315" s="15"/>
      <c r="P315" s="15"/>
      <c r="Q315" s="15"/>
      <c r="R315" s="15"/>
      <c r="S315" s="15"/>
      <c r="T315" s="15"/>
      <c r="U315" s="15"/>
      <c r="V315" s="15"/>
      <c r="W315" s="15"/>
      <c r="X315" s="15"/>
    </row>
    <row r="316" spans="1:24" ht="60.75">
      <c r="A316" s="9">
        <v>278</v>
      </c>
      <c r="B316" s="10" t="s">
        <v>404</v>
      </c>
      <c r="C316" s="10" t="s">
        <v>405</v>
      </c>
      <c r="D316" s="10" t="s">
        <v>456</v>
      </c>
      <c r="E316" s="10" t="s">
        <v>23</v>
      </c>
      <c r="F316" s="10">
        <v>713</v>
      </c>
      <c r="G316" s="21">
        <v>1711.2</v>
      </c>
      <c r="H316" s="21">
        <v>427.8</v>
      </c>
      <c r="I316" s="21">
        <v>2139</v>
      </c>
      <c r="J316" s="10" t="s">
        <v>407</v>
      </c>
      <c r="K316" s="9">
        <v>1</v>
      </c>
      <c r="L316" s="9"/>
      <c r="M316" s="10" t="s">
        <v>375</v>
      </c>
      <c r="N316" s="9"/>
      <c r="O316" s="9"/>
      <c r="P316" s="9"/>
      <c r="Q316" s="9"/>
      <c r="R316" s="9"/>
      <c r="S316" s="9"/>
      <c r="T316" s="9"/>
      <c r="U316" s="9"/>
      <c r="V316" s="9"/>
      <c r="W316" s="9"/>
      <c r="X316" s="9"/>
    </row>
    <row r="317" spans="1:24" ht="60.75">
      <c r="A317" s="15">
        <v>279</v>
      </c>
      <c r="B317" s="16" t="s">
        <v>404</v>
      </c>
      <c r="C317" s="16" t="s">
        <v>405</v>
      </c>
      <c r="D317" s="16" t="s">
        <v>457</v>
      </c>
      <c r="E317" s="16" t="s">
        <v>23</v>
      </c>
      <c r="F317" s="16">
        <v>28</v>
      </c>
      <c r="G317" s="27">
        <v>896</v>
      </c>
      <c r="H317" s="27">
        <v>224</v>
      </c>
      <c r="I317" s="27">
        <v>1120</v>
      </c>
      <c r="J317" s="16" t="s">
        <v>407</v>
      </c>
      <c r="K317" s="15">
        <v>1</v>
      </c>
      <c r="L317" s="15"/>
      <c r="M317" s="16" t="s">
        <v>375</v>
      </c>
      <c r="N317" s="15"/>
      <c r="O317" s="15"/>
      <c r="P317" s="15"/>
      <c r="Q317" s="15"/>
      <c r="R317" s="15"/>
      <c r="S317" s="15"/>
      <c r="T317" s="15"/>
      <c r="U317" s="15"/>
      <c r="V317" s="15"/>
      <c r="W317" s="15"/>
      <c r="X317" s="15"/>
    </row>
    <row r="318" spans="1:24" ht="60.75">
      <c r="A318" s="9">
        <v>280</v>
      </c>
      <c r="B318" s="10" t="s">
        <v>404</v>
      </c>
      <c r="C318" s="10" t="s">
        <v>405</v>
      </c>
      <c r="D318" s="10" t="s">
        <v>458</v>
      </c>
      <c r="E318" s="10" t="s">
        <v>23</v>
      </c>
      <c r="F318" s="10">
        <v>489</v>
      </c>
      <c r="G318" s="21">
        <v>9850.42</v>
      </c>
      <c r="H318" s="21">
        <v>2462.6</v>
      </c>
      <c r="I318" s="21">
        <v>12313.02</v>
      </c>
      <c r="J318" s="10" t="s">
        <v>407</v>
      </c>
      <c r="K318" s="9">
        <v>1</v>
      </c>
      <c r="L318" s="9"/>
      <c r="M318" s="10" t="s">
        <v>375</v>
      </c>
      <c r="N318" s="9"/>
      <c r="O318" s="9"/>
      <c r="P318" s="9"/>
      <c r="Q318" s="9"/>
      <c r="R318" s="9"/>
      <c r="S318" s="9"/>
      <c r="T318" s="9"/>
      <c r="U318" s="9"/>
      <c r="V318" s="9"/>
      <c r="W318" s="9"/>
      <c r="X318" s="9"/>
    </row>
    <row r="319" spans="1:24" ht="60.75">
      <c r="A319" s="15">
        <v>281</v>
      </c>
      <c r="B319" s="16" t="s">
        <v>404</v>
      </c>
      <c r="C319" s="16" t="s">
        <v>405</v>
      </c>
      <c r="D319" s="16" t="s">
        <v>459</v>
      </c>
      <c r="E319" s="16" t="s">
        <v>23</v>
      </c>
      <c r="F319" s="16">
        <v>414</v>
      </c>
      <c r="G319" s="27">
        <v>2884.75</v>
      </c>
      <c r="H319" s="27">
        <v>721.19</v>
      </c>
      <c r="I319" s="27">
        <v>3605.94</v>
      </c>
      <c r="J319" s="16" t="s">
        <v>407</v>
      </c>
      <c r="K319" s="15">
        <v>1</v>
      </c>
      <c r="L319" s="15"/>
      <c r="M319" s="16" t="s">
        <v>375</v>
      </c>
      <c r="N319" s="15"/>
      <c r="O319" s="15"/>
      <c r="P319" s="15"/>
      <c r="Q319" s="15"/>
      <c r="R319" s="15"/>
      <c r="S319" s="15"/>
      <c r="T319" s="15"/>
      <c r="U319" s="15"/>
      <c r="V319" s="15"/>
      <c r="W319" s="15"/>
      <c r="X319" s="15"/>
    </row>
    <row r="320" spans="1:24" ht="60.75">
      <c r="A320" s="9">
        <v>282</v>
      </c>
      <c r="B320" s="10" t="s">
        <v>404</v>
      </c>
      <c r="C320" s="10" t="s">
        <v>405</v>
      </c>
      <c r="D320" s="10" t="s">
        <v>460</v>
      </c>
      <c r="E320" s="10" t="s">
        <v>461</v>
      </c>
      <c r="F320" s="9">
        <v>5000</v>
      </c>
      <c r="G320" s="21">
        <v>23520</v>
      </c>
      <c r="H320" s="21">
        <v>5880</v>
      </c>
      <c r="I320" s="21">
        <v>29400</v>
      </c>
      <c r="J320" s="10" t="s">
        <v>407</v>
      </c>
      <c r="K320" s="9">
        <v>1</v>
      </c>
      <c r="L320" s="9"/>
      <c r="M320" s="10" t="s">
        <v>375</v>
      </c>
      <c r="N320" s="9"/>
      <c r="O320" s="9"/>
      <c r="P320" s="9"/>
      <c r="Q320" s="9"/>
      <c r="R320" s="9"/>
      <c r="S320" s="9"/>
      <c r="T320" s="9"/>
      <c r="U320" s="9"/>
      <c r="V320" s="9"/>
      <c r="W320" s="9"/>
      <c r="X320" s="9"/>
    </row>
    <row r="321" spans="1:24" ht="60.75">
      <c r="A321" s="15">
        <v>283</v>
      </c>
      <c r="B321" s="16" t="s">
        <v>404</v>
      </c>
      <c r="C321" s="16" t="s">
        <v>405</v>
      </c>
      <c r="D321" s="16" t="s">
        <v>462</v>
      </c>
      <c r="E321" s="16" t="s">
        <v>23</v>
      </c>
      <c r="F321" s="16">
        <v>415</v>
      </c>
      <c r="G321" s="27">
        <v>2652.68</v>
      </c>
      <c r="H321" s="27">
        <v>663.17</v>
      </c>
      <c r="I321" s="27">
        <v>3315.85</v>
      </c>
      <c r="J321" s="16" t="s">
        <v>407</v>
      </c>
      <c r="K321" s="15">
        <v>1</v>
      </c>
      <c r="L321" s="15"/>
      <c r="M321" s="16" t="s">
        <v>375</v>
      </c>
      <c r="N321" s="15"/>
      <c r="O321" s="15"/>
      <c r="P321" s="15"/>
      <c r="Q321" s="15"/>
      <c r="R321" s="15"/>
      <c r="S321" s="15"/>
      <c r="T321" s="15"/>
      <c r="U321" s="15"/>
      <c r="V321" s="15"/>
      <c r="W321" s="15"/>
      <c r="X321" s="15"/>
    </row>
    <row r="322" spans="1:24" ht="60.75">
      <c r="A322" s="9">
        <v>284</v>
      </c>
      <c r="B322" s="10" t="s">
        <v>404</v>
      </c>
      <c r="C322" s="10" t="s">
        <v>405</v>
      </c>
      <c r="D322" s="10" t="s">
        <v>463</v>
      </c>
      <c r="E322" s="10" t="s">
        <v>23</v>
      </c>
      <c r="F322" s="10">
        <v>21</v>
      </c>
      <c r="G322" s="21">
        <v>286.94</v>
      </c>
      <c r="H322" s="21">
        <v>71.74</v>
      </c>
      <c r="I322" s="21">
        <v>358.68</v>
      </c>
      <c r="J322" s="10" t="s">
        <v>407</v>
      </c>
      <c r="K322" s="9">
        <v>1</v>
      </c>
      <c r="L322" s="9"/>
      <c r="M322" s="10" t="s">
        <v>375</v>
      </c>
      <c r="N322" s="9"/>
      <c r="O322" s="9"/>
      <c r="P322" s="9"/>
      <c r="Q322" s="9"/>
      <c r="R322" s="9"/>
      <c r="S322" s="9"/>
      <c r="T322" s="9"/>
      <c r="U322" s="9"/>
      <c r="V322" s="9"/>
      <c r="W322" s="9"/>
      <c r="X322" s="9"/>
    </row>
    <row r="323" spans="1:24" ht="60.75">
      <c r="A323" s="15">
        <v>285</v>
      </c>
      <c r="B323" s="16" t="s">
        <v>404</v>
      </c>
      <c r="C323" s="16" t="s">
        <v>405</v>
      </c>
      <c r="D323" s="16" t="s">
        <v>464</v>
      </c>
      <c r="E323" s="16" t="s">
        <v>23</v>
      </c>
      <c r="F323" s="16">
        <v>28</v>
      </c>
      <c r="G323" s="27">
        <v>1547.62</v>
      </c>
      <c r="H323" s="27">
        <v>386.9</v>
      </c>
      <c r="I323" s="27">
        <v>1934.52</v>
      </c>
      <c r="J323" s="16" t="s">
        <v>407</v>
      </c>
      <c r="K323" s="15">
        <v>1</v>
      </c>
      <c r="L323" s="15"/>
      <c r="M323" s="16" t="s">
        <v>375</v>
      </c>
      <c r="N323" s="15"/>
      <c r="O323" s="15"/>
      <c r="P323" s="15"/>
      <c r="Q323" s="15"/>
      <c r="R323" s="15"/>
      <c r="S323" s="15"/>
      <c r="T323" s="15"/>
      <c r="U323" s="15"/>
      <c r="V323" s="15"/>
      <c r="W323" s="15"/>
      <c r="X323" s="15"/>
    </row>
    <row r="324" spans="1:24" ht="60.75">
      <c r="A324" s="9">
        <v>286</v>
      </c>
      <c r="B324" s="10" t="s">
        <v>404</v>
      </c>
      <c r="C324" s="10" t="s">
        <v>405</v>
      </c>
      <c r="D324" s="10" t="s">
        <v>465</v>
      </c>
      <c r="E324" s="10" t="s">
        <v>23</v>
      </c>
      <c r="F324" s="10">
        <v>28</v>
      </c>
      <c r="G324" s="21">
        <v>2329.6</v>
      </c>
      <c r="H324" s="21">
        <v>582.4</v>
      </c>
      <c r="I324" s="21">
        <v>2912</v>
      </c>
      <c r="J324" s="10" t="s">
        <v>407</v>
      </c>
      <c r="K324" s="9">
        <v>1</v>
      </c>
      <c r="L324" s="9"/>
      <c r="M324" s="10" t="s">
        <v>375</v>
      </c>
      <c r="N324" s="9"/>
      <c r="O324" s="9"/>
      <c r="P324" s="9"/>
      <c r="Q324" s="9"/>
      <c r="R324" s="9"/>
      <c r="S324" s="9"/>
      <c r="T324" s="9"/>
      <c r="U324" s="9"/>
      <c r="V324" s="9"/>
      <c r="W324" s="9"/>
      <c r="X324" s="9"/>
    </row>
    <row r="325" spans="1:24" ht="60.75">
      <c r="A325" s="15">
        <v>287</v>
      </c>
      <c r="B325" s="16" t="s">
        <v>404</v>
      </c>
      <c r="C325" s="16" t="s">
        <v>405</v>
      </c>
      <c r="D325" s="16" t="s">
        <v>466</v>
      </c>
      <c r="E325" s="16" t="s">
        <v>23</v>
      </c>
      <c r="F325" s="16">
        <v>158</v>
      </c>
      <c r="G325" s="27">
        <v>3160</v>
      </c>
      <c r="H325" s="27">
        <v>790</v>
      </c>
      <c r="I325" s="27">
        <v>3950</v>
      </c>
      <c r="J325" s="16" t="s">
        <v>407</v>
      </c>
      <c r="K325" s="15">
        <v>1</v>
      </c>
      <c r="L325" s="15"/>
      <c r="M325" s="16" t="s">
        <v>375</v>
      </c>
      <c r="N325" s="15"/>
      <c r="O325" s="15"/>
      <c r="P325" s="15"/>
      <c r="Q325" s="15"/>
      <c r="R325" s="15"/>
      <c r="S325" s="15"/>
      <c r="T325" s="15"/>
      <c r="U325" s="15"/>
      <c r="V325" s="15"/>
      <c r="W325" s="15"/>
      <c r="X325" s="15"/>
    </row>
    <row r="326" spans="1:24" ht="60.75">
      <c r="A326" s="9">
        <v>288</v>
      </c>
      <c r="B326" s="10" t="s">
        <v>404</v>
      </c>
      <c r="C326" s="10" t="s">
        <v>405</v>
      </c>
      <c r="D326" s="10" t="s">
        <v>467</v>
      </c>
      <c r="E326" s="10" t="s">
        <v>23</v>
      </c>
      <c r="F326" s="10">
        <v>52</v>
      </c>
      <c r="G326" s="21">
        <v>140.61</v>
      </c>
      <c r="H326" s="21">
        <v>35.15</v>
      </c>
      <c r="I326" s="21">
        <v>175.76000000000002</v>
      </c>
      <c r="J326" s="10" t="s">
        <v>407</v>
      </c>
      <c r="K326" s="9">
        <v>1</v>
      </c>
      <c r="L326" s="9"/>
      <c r="M326" s="10" t="s">
        <v>375</v>
      </c>
      <c r="N326" s="9"/>
      <c r="O326" s="9"/>
      <c r="P326" s="9"/>
      <c r="Q326" s="9"/>
      <c r="R326" s="9"/>
      <c r="S326" s="9"/>
      <c r="T326" s="9"/>
      <c r="U326" s="9"/>
      <c r="V326" s="9"/>
      <c r="W326" s="9"/>
      <c r="X326" s="9"/>
    </row>
    <row r="327" spans="1:24" ht="60.75">
      <c r="A327" s="15">
        <v>289</v>
      </c>
      <c r="B327" s="16" t="s">
        <v>404</v>
      </c>
      <c r="C327" s="16" t="s">
        <v>405</v>
      </c>
      <c r="D327" s="16" t="s">
        <v>468</v>
      </c>
      <c r="E327" s="16" t="s">
        <v>23</v>
      </c>
      <c r="F327" s="16">
        <v>953</v>
      </c>
      <c r="G327" s="27">
        <v>5321.55</v>
      </c>
      <c r="H327" s="27">
        <v>1330.39</v>
      </c>
      <c r="I327" s="27">
        <v>6651.94</v>
      </c>
      <c r="J327" s="16" t="s">
        <v>407</v>
      </c>
      <c r="K327" s="15">
        <v>1</v>
      </c>
      <c r="L327" s="15"/>
      <c r="M327" s="16" t="s">
        <v>375</v>
      </c>
      <c r="N327" s="15"/>
      <c r="O327" s="15"/>
      <c r="P327" s="15"/>
      <c r="Q327" s="15"/>
      <c r="R327" s="15"/>
      <c r="S327" s="15"/>
      <c r="T327" s="15"/>
      <c r="U327" s="15"/>
      <c r="V327" s="15"/>
      <c r="W327" s="15"/>
      <c r="X327" s="15"/>
    </row>
    <row r="328" spans="1:24" ht="60.75">
      <c r="A328" s="9">
        <v>290</v>
      </c>
      <c r="B328" s="10" t="s">
        <v>404</v>
      </c>
      <c r="C328" s="10" t="s">
        <v>405</v>
      </c>
      <c r="D328" s="10" t="s">
        <v>469</v>
      </c>
      <c r="E328" s="10" t="s">
        <v>23</v>
      </c>
      <c r="F328" s="10">
        <v>14</v>
      </c>
      <c r="G328" s="21">
        <v>100.8</v>
      </c>
      <c r="H328" s="21">
        <v>25.2</v>
      </c>
      <c r="I328" s="21">
        <v>126</v>
      </c>
      <c r="J328" s="10" t="s">
        <v>407</v>
      </c>
      <c r="K328" s="9">
        <v>1</v>
      </c>
      <c r="L328" s="9"/>
      <c r="M328" s="10" t="s">
        <v>375</v>
      </c>
      <c r="N328" s="9"/>
      <c r="O328" s="9"/>
      <c r="P328" s="9"/>
      <c r="Q328" s="9"/>
      <c r="R328" s="9"/>
      <c r="S328" s="9"/>
      <c r="T328" s="9"/>
      <c r="U328" s="9"/>
      <c r="V328" s="9"/>
      <c r="W328" s="9"/>
      <c r="X328" s="9"/>
    </row>
    <row r="329" spans="1:24" ht="60.75">
      <c r="A329" s="15">
        <v>291</v>
      </c>
      <c r="B329" s="16" t="s">
        <v>404</v>
      </c>
      <c r="C329" s="16" t="s">
        <v>405</v>
      </c>
      <c r="D329" s="16" t="s">
        <v>470</v>
      </c>
      <c r="E329" s="16" t="s">
        <v>23</v>
      </c>
      <c r="F329" s="16">
        <v>756</v>
      </c>
      <c r="G329" s="27">
        <v>1530.14</v>
      </c>
      <c r="H329" s="27">
        <v>382.54</v>
      </c>
      <c r="I329" s="27">
        <v>1912.68</v>
      </c>
      <c r="J329" s="16" t="s">
        <v>407</v>
      </c>
      <c r="K329" s="15">
        <v>1</v>
      </c>
      <c r="L329" s="15"/>
      <c r="M329" s="16" t="s">
        <v>375</v>
      </c>
      <c r="N329" s="15"/>
      <c r="O329" s="15"/>
      <c r="P329" s="15"/>
      <c r="Q329" s="15"/>
      <c r="R329" s="15"/>
      <c r="S329" s="15"/>
      <c r="T329" s="15"/>
      <c r="U329" s="15"/>
      <c r="V329" s="15"/>
      <c r="W329" s="15"/>
      <c r="X329" s="15"/>
    </row>
    <row r="330" spans="1:24" ht="60.75">
      <c r="A330" s="9">
        <v>292</v>
      </c>
      <c r="B330" s="10" t="s">
        <v>404</v>
      </c>
      <c r="C330" s="10" t="s">
        <v>405</v>
      </c>
      <c r="D330" s="10" t="s">
        <v>471</v>
      </c>
      <c r="E330" s="10" t="s">
        <v>472</v>
      </c>
      <c r="F330" s="10">
        <v>1305</v>
      </c>
      <c r="G330" s="21">
        <v>29221.56</v>
      </c>
      <c r="H330" s="21">
        <v>7305.39</v>
      </c>
      <c r="I330" s="21">
        <v>36526.950000000004</v>
      </c>
      <c r="J330" s="10" t="s">
        <v>407</v>
      </c>
      <c r="K330" s="9">
        <v>1</v>
      </c>
      <c r="L330" s="9"/>
      <c r="M330" s="10" t="s">
        <v>375</v>
      </c>
      <c r="N330" s="9"/>
      <c r="O330" s="9"/>
      <c r="P330" s="9"/>
      <c r="Q330" s="9"/>
      <c r="R330" s="9"/>
      <c r="S330" s="9"/>
      <c r="T330" s="9"/>
      <c r="U330" s="9"/>
      <c r="V330" s="9"/>
      <c r="W330" s="9"/>
      <c r="X330" s="9"/>
    </row>
    <row r="331" spans="1:24" ht="60.75">
      <c r="A331" s="15">
        <v>293</v>
      </c>
      <c r="B331" s="16" t="s">
        <v>404</v>
      </c>
      <c r="C331" s="16" t="s">
        <v>405</v>
      </c>
      <c r="D331" s="16" t="s">
        <v>473</v>
      </c>
      <c r="E331" s="16" t="s">
        <v>23</v>
      </c>
      <c r="F331" s="16">
        <v>5000</v>
      </c>
      <c r="G331" s="27">
        <v>40280</v>
      </c>
      <c r="H331" s="27">
        <v>10070</v>
      </c>
      <c r="I331" s="27">
        <v>50350</v>
      </c>
      <c r="J331" s="16" t="s">
        <v>407</v>
      </c>
      <c r="K331" s="15">
        <v>1</v>
      </c>
      <c r="L331" s="15"/>
      <c r="M331" s="16" t="s">
        <v>375</v>
      </c>
      <c r="N331" s="15"/>
      <c r="O331" s="15"/>
      <c r="P331" s="15"/>
      <c r="Q331" s="15"/>
      <c r="R331" s="15"/>
      <c r="S331" s="15"/>
      <c r="T331" s="15"/>
      <c r="U331" s="15"/>
      <c r="V331" s="15"/>
      <c r="W331" s="15"/>
      <c r="X331" s="15"/>
    </row>
    <row r="332" spans="1:24" ht="60.75">
      <c r="A332" s="9">
        <v>294</v>
      </c>
      <c r="B332" s="10" t="s">
        <v>404</v>
      </c>
      <c r="C332" s="10" t="s">
        <v>405</v>
      </c>
      <c r="D332" s="10" t="s">
        <v>474</v>
      </c>
      <c r="E332" s="10" t="s">
        <v>23</v>
      </c>
      <c r="F332" s="10">
        <v>6267</v>
      </c>
      <c r="G332" s="21">
        <v>298309.2</v>
      </c>
      <c r="H332" s="21">
        <v>74577.3</v>
      </c>
      <c r="I332" s="21">
        <v>372886.5</v>
      </c>
      <c r="J332" s="10" t="s">
        <v>407</v>
      </c>
      <c r="K332" s="9">
        <v>1</v>
      </c>
      <c r="L332" s="9"/>
      <c r="M332" s="10" t="s">
        <v>375</v>
      </c>
      <c r="N332" s="9"/>
      <c r="O332" s="9"/>
      <c r="P332" s="9"/>
      <c r="Q332" s="9"/>
      <c r="R332" s="9"/>
      <c r="S332" s="9"/>
      <c r="T332" s="9"/>
      <c r="U332" s="9"/>
      <c r="V332" s="9"/>
      <c r="W332" s="9"/>
      <c r="X332" s="9"/>
    </row>
    <row r="333" spans="1:24" ht="60.75">
      <c r="A333" s="15">
        <v>295</v>
      </c>
      <c r="B333" s="16" t="s">
        <v>404</v>
      </c>
      <c r="C333" s="16" t="s">
        <v>405</v>
      </c>
      <c r="D333" s="16" t="s">
        <v>475</v>
      </c>
      <c r="E333" s="16" t="s">
        <v>23</v>
      </c>
      <c r="F333" s="16">
        <v>40</v>
      </c>
      <c r="G333" s="27">
        <v>480</v>
      </c>
      <c r="H333" s="27">
        <v>120</v>
      </c>
      <c r="I333" s="27">
        <v>600</v>
      </c>
      <c r="J333" s="16" t="s">
        <v>407</v>
      </c>
      <c r="K333" s="15">
        <v>1</v>
      </c>
      <c r="L333" s="15"/>
      <c r="M333" s="16" t="s">
        <v>375</v>
      </c>
      <c r="N333" s="15"/>
      <c r="O333" s="15"/>
      <c r="P333" s="15"/>
      <c r="Q333" s="15"/>
      <c r="R333" s="15"/>
      <c r="S333" s="15"/>
      <c r="T333" s="15"/>
      <c r="U333" s="15"/>
      <c r="V333" s="15"/>
      <c r="W333" s="15"/>
      <c r="X333" s="15"/>
    </row>
    <row r="334" spans="1:24" ht="60.75">
      <c r="A334" s="9">
        <v>296</v>
      </c>
      <c r="B334" s="10" t="s">
        <v>404</v>
      </c>
      <c r="C334" s="10" t="s">
        <v>405</v>
      </c>
      <c r="D334" s="10" t="s">
        <v>476</v>
      </c>
      <c r="E334" s="10" t="s">
        <v>23</v>
      </c>
      <c r="F334" s="10">
        <v>256</v>
      </c>
      <c r="G334" s="21">
        <v>1433.6</v>
      </c>
      <c r="H334" s="21">
        <v>358.4</v>
      </c>
      <c r="I334" s="21">
        <v>1792</v>
      </c>
      <c r="J334" s="10" t="s">
        <v>407</v>
      </c>
      <c r="K334" s="9">
        <v>1</v>
      </c>
      <c r="L334" s="9"/>
      <c r="M334" s="10" t="s">
        <v>375</v>
      </c>
      <c r="N334" s="9"/>
      <c r="O334" s="9"/>
      <c r="P334" s="9"/>
      <c r="Q334" s="9"/>
      <c r="R334" s="9"/>
      <c r="S334" s="9"/>
      <c r="T334" s="9"/>
      <c r="U334" s="9"/>
      <c r="V334" s="9"/>
      <c r="W334" s="9"/>
      <c r="X334" s="9"/>
    </row>
    <row r="335" spans="1:24" ht="60.75">
      <c r="A335" s="15">
        <v>297</v>
      </c>
      <c r="B335" s="16" t="s">
        <v>404</v>
      </c>
      <c r="C335" s="16" t="s">
        <v>405</v>
      </c>
      <c r="D335" s="16" t="s">
        <v>477</v>
      </c>
      <c r="E335" s="16" t="s">
        <v>23</v>
      </c>
      <c r="F335" s="16">
        <v>767</v>
      </c>
      <c r="G335" s="27">
        <v>1902.16</v>
      </c>
      <c r="H335" s="27">
        <v>475.54</v>
      </c>
      <c r="I335" s="27">
        <v>2377.7000000000003</v>
      </c>
      <c r="J335" s="16" t="s">
        <v>407</v>
      </c>
      <c r="K335" s="15">
        <v>1</v>
      </c>
      <c r="L335" s="15"/>
      <c r="M335" s="16" t="s">
        <v>375</v>
      </c>
      <c r="N335" s="15"/>
      <c r="O335" s="15"/>
      <c r="P335" s="15"/>
      <c r="Q335" s="15"/>
      <c r="R335" s="15"/>
      <c r="S335" s="15"/>
      <c r="T335" s="15"/>
      <c r="U335" s="15"/>
      <c r="V335" s="15"/>
      <c r="W335" s="15"/>
      <c r="X335" s="15"/>
    </row>
    <row r="336" spans="1:24" ht="60.75">
      <c r="A336" s="9">
        <v>298</v>
      </c>
      <c r="B336" s="10" t="s">
        <v>404</v>
      </c>
      <c r="C336" s="10" t="s">
        <v>405</v>
      </c>
      <c r="D336" s="10" t="s">
        <v>478</v>
      </c>
      <c r="E336" s="10" t="s">
        <v>23</v>
      </c>
      <c r="F336" s="10">
        <v>250</v>
      </c>
      <c r="G336" s="21">
        <v>15330</v>
      </c>
      <c r="H336" s="21">
        <v>3832.5</v>
      </c>
      <c r="I336" s="21">
        <v>19162.5</v>
      </c>
      <c r="J336" s="10" t="s">
        <v>407</v>
      </c>
      <c r="K336" s="9">
        <v>1</v>
      </c>
      <c r="L336" s="9"/>
      <c r="M336" s="10" t="s">
        <v>375</v>
      </c>
      <c r="N336" s="9"/>
      <c r="O336" s="9"/>
      <c r="P336" s="9"/>
      <c r="Q336" s="9"/>
      <c r="R336" s="9"/>
      <c r="S336" s="9"/>
      <c r="T336" s="9"/>
      <c r="U336" s="9"/>
      <c r="V336" s="9"/>
      <c r="W336" s="9"/>
      <c r="X336" s="9"/>
    </row>
    <row r="337" spans="1:24" ht="60.75">
      <c r="A337" s="15">
        <v>299</v>
      </c>
      <c r="B337" s="16" t="s">
        <v>404</v>
      </c>
      <c r="C337" s="16" t="s">
        <v>405</v>
      </c>
      <c r="D337" s="16" t="s">
        <v>479</v>
      </c>
      <c r="E337" s="16" t="s">
        <v>23</v>
      </c>
      <c r="F337" s="16">
        <v>100</v>
      </c>
      <c r="G337" s="27">
        <v>7240</v>
      </c>
      <c r="H337" s="27">
        <v>1810</v>
      </c>
      <c r="I337" s="27">
        <v>9050</v>
      </c>
      <c r="J337" s="16" t="s">
        <v>407</v>
      </c>
      <c r="K337" s="15">
        <v>1</v>
      </c>
      <c r="L337" s="15"/>
      <c r="M337" s="16" t="s">
        <v>375</v>
      </c>
      <c r="N337" s="15"/>
      <c r="O337" s="15"/>
      <c r="P337" s="15"/>
      <c r="Q337" s="15"/>
      <c r="R337" s="15"/>
      <c r="S337" s="15"/>
      <c r="T337" s="15"/>
      <c r="U337" s="15"/>
      <c r="V337" s="15"/>
      <c r="W337" s="15"/>
      <c r="X337" s="15"/>
    </row>
    <row r="338" spans="1:24" ht="60.75">
      <c r="A338" s="9">
        <v>300</v>
      </c>
      <c r="B338" s="10" t="s">
        <v>404</v>
      </c>
      <c r="C338" s="10" t="s">
        <v>405</v>
      </c>
      <c r="D338" s="10" t="s">
        <v>480</v>
      </c>
      <c r="E338" s="10" t="s">
        <v>23</v>
      </c>
      <c r="F338" s="10">
        <v>100</v>
      </c>
      <c r="G338" s="21">
        <v>507.2</v>
      </c>
      <c r="H338" s="21">
        <v>126.8</v>
      </c>
      <c r="I338" s="21">
        <v>634</v>
      </c>
      <c r="J338" s="10" t="s">
        <v>407</v>
      </c>
      <c r="K338" s="9">
        <v>1</v>
      </c>
      <c r="L338" s="9"/>
      <c r="M338" s="10" t="s">
        <v>375</v>
      </c>
      <c r="N338" s="9"/>
      <c r="O338" s="9"/>
      <c r="P338" s="9"/>
      <c r="Q338" s="9"/>
      <c r="R338" s="9"/>
      <c r="S338" s="9"/>
      <c r="T338" s="9"/>
      <c r="U338" s="9"/>
      <c r="V338" s="9"/>
      <c r="W338" s="9"/>
      <c r="X338" s="9"/>
    </row>
    <row r="339" spans="1:24" ht="60.75">
      <c r="A339" s="15">
        <v>301</v>
      </c>
      <c r="B339" s="16" t="s">
        <v>404</v>
      </c>
      <c r="C339" s="16" t="s">
        <v>405</v>
      </c>
      <c r="D339" s="16" t="s">
        <v>481</v>
      </c>
      <c r="E339" s="16" t="s">
        <v>23</v>
      </c>
      <c r="F339" s="16">
        <v>6</v>
      </c>
      <c r="G339" s="27">
        <v>36.48</v>
      </c>
      <c r="H339" s="27">
        <v>9.12</v>
      </c>
      <c r="I339" s="27">
        <v>45.599999999999994</v>
      </c>
      <c r="J339" s="16" t="s">
        <v>407</v>
      </c>
      <c r="K339" s="15">
        <v>1</v>
      </c>
      <c r="L339" s="15"/>
      <c r="M339" s="16" t="s">
        <v>375</v>
      </c>
      <c r="N339" s="15"/>
      <c r="O339" s="15"/>
      <c r="P339" s="15"/>
      <c r="Q339" s="15"/>
      <c r="R339" s="15"/>
      <c r="S339" s="15"/>
      <c r="T339" s="15"/>
      <c r="U339" s="15"/>
      <c r="V339" s="15"/>
      <c r="W339" s="15"/>
      <c r="X339" s="15"/>
    </row>
    <row r="340" spans="1:24" ht="60.75">
      <c r="A340" s="9">
        <v>302</v>
      </c>
      <c r="B340" s="10" t="s">
        <v>404</v>
      </c>
      <c r="C340" s="10" t="s">
        <v>405</v>
      </c>
      <c r="D340" s="10" t="s">
        <v>482</v>
      </c>
      <c r="E340" s="10" t="s">
        <v>23</v>
      </c>
      <c r="F340" s="10">
        <v>2000</v>
      </c>
      <c r="G340" s="21">
        <v>10608</v>
      </c>
      <c r="H340" s="21">
        <v>2652</v>
      </c>
      <c r="I340" s="21">
        <v>13260</v>
      </c>
      <c r="J340" s="10" t="s">
        <v>407</v>
      </c>
      <c r="K340" s="9">
        <v>1</v>
      </c>
      <c r="L340" s="9"/>
      <c r="M340" s="10" t="s">
        <v>375</v>
      </c>
      <c r="N340" s="9"/>
      <c r="O340" s="9"/>
      <c r="P340" s="9"/>
      <c r="Q340" s="9"/>
      <c r="R340" s="9"/>
      <c r="S340" s="9"/>
      <c r="T340" s="9"/>
      <c r="U340" s="9"/>
      <c r="V340" s="9"/>
      <c r="W340" s="9"/>
      <c r="X340" s="9"/>
    </row>
    <row r="341" spans="1:24" ht="60.75">
      <c r="A341" s="15">
        <v>303</v>
      </c>
      <c r="B341" s="16" t="s">
        <v>404</v>
      </c>
      <c r="C341" s="16" t="s">
        <v>405</v>
      </c>
      <c r="D341" s="16" t="s">
        <v>483</v>
      </c>
      <c r="E341" s="16" t="s">
        <v>23</v>
      </c>
      <c r="F341" s="16">
        <v>1000</v>
      </c>
      <c r="G341" s="27">
        <v>6320</v>
      </c>
      <c r="H341" s="27">
        <v>1580</v>
      </c>
      <c r="I341" s="27">
        <v>7900</v>
      </c>
      <c r="J341" s="16" t="s">
        <v>407</v>
      </c>
      <c r="K341" s="15">
        <v>1</v>
      </c>
      <c r="L341" s="15"/>
      <c r="M341" s="16" t="s">
        <v>375</v>
      </c>
      <c r="N341" s="15"/>
      <c r="O341" s="15"/>
      <c r="P341" s="15"/>
      <c r="Q341" s="15"/>
      <c r="R341" s="15"/>
      <c r="S341" s="15"/>
      <c r="T341" s="15"/>
      <c r="U341" s="15"/>
      <c r="V341" s="15"/>
      <c r="W341" s="15"/>
      <c r="X341" s="15"/>
    </row>
    <row r="342" spans="1:24" ht="60.75">
      <c r="A342" s="9">
        <v>304</v>
      </c>
      <c r="B342" s="10" t="s">
        <v>404</v>
      </c>
      <c r="C342" s="10" t="s">
        <v>405</v>
      </c>
      <c r="D342" s="10" t="s">
        <v>484</v>
      </c>
      <c r="E342" s="10" t="s">
        <v>23</v>
      </c>
      <c r="F342" s="10">
        <v>59</v>
      </c>
      <c r="G342" s="21">
        <v>617.85</v>
      </c>
      <c r="H342" s="21">
        <v>154.46</v>
      </c>
      <c r="I342" s="21">
        <v>772.31</v>
      </c>
      <c r="J342" s="10" t="s">
        <v>407</v>
      </c>
      <c r="K342" s="9">
        <v>1</v>
      </c>
      <c r="L342" s="9"/>
      <c r="M342" s="10" t="s">
        <v>375</v>
      </c>
      <c r="N342" s="9"/>
      <c r="O342" s="9"/>
      <c r="P342" s="9"/>
      <c r="Q342" s="9"/>
      <c r="R342" s="9"/>
      <c r="S342" s="9"/>
      <c r="T342" s="9"/>
      <c r="U342" s="9"/>
      <c r="V342" s="9"/>
      <c r="W342" s="9"/>
      <c r="X342" s="9"/>
    </row>
    <row r="343" spans="1:24" ht="60.75">
      <c r="A343" s="15">
        <v>305</v>
      </c>
      <c r="B343" s="16" t="s">
        <v>404</v>
      </c>
      <c r="C343" s="16" t="s">
        <v>405</v>
      </c>
      <c r="D343" s="16" t="s">
        <v>485</v>
      </c>
      <c r="E343" s="16" t="s">
        <v>23</v>
      </c>
      <c r="F343" s="16">
        <v>199</v>
      </c>
      <c r="G343" s="27">
        <v>2083.93</v>
      </c>
      <c r="H343" s="27">
        <v>520.98</v>
      </c>
      <c r="I343" s="27">
        <v>2604.91</v>
      </c>
      <c r="J343" s="16" t="s">
        <v>407</v>
      </c>
      <c r="K343" s="15">
        <v>1</v>
      </c>
      <c r="L343" s="15"/>
      <c r="M343" s="16" t="s">
        <v>375</v>
      </c>
      <c r="N343" s="15"/>
      <c r="O343" s="15"/>
      <c r="P343" s="15"/>
      <c r="Q343" s="15"/>
      <c r="R343" s="15"/>
      <c r="S343" s="15"/>
      <c r="T343" s="15"/>
      <c r="U343" s="15"/>
      <c r="V343" s="15"/>
      <c r="W343" s="15"/>
      <c r="X343" s="15"/>
    </row>
    <row r="344" spans="1:24" ht="60.75">
      <c r="A344" s="9">
        <v>306</v>
      </c>
      <c r="B344" s="10" t="s">
        <v>404</v>
      </c>
      <c r="C344" s="10" t="s">
        <v>405</v>
      </c>
      <c r="D344" s="10" t="s">
        <v>486</v>
      </c>
      <c r="E344" s="10" t="s">
        <v>23</v>
      </c>
      <c r="F344" s="10">
        <v>319</v>
      </c>
      <c r="G344" s="21">
        <v>1286.21</v>
      </c>
      <c r="H344" s="21">
        <v>321.55</v>
      </c>
      <c r="I344" s="21">
        <v>1607.76</v>
      </c>
      <c r="J344" s="10" t="s">
        <v>407</v>
      </c>
      <c r="K344" s="9">
        <v>1</v>
      </c>
      <c r="L344" s="9"/>
      <c r="M344" s="10" t="s">
        <v>375</v>
      </c>
      <c r="N344" s="9"/>
      <c r="O344" s="9"/>
      <c r="P344" s="9"/>
      <c r="Q344" s="9"/>
      <c r="R344" s="9"/>
      <c r="S344" s="9"/>
      <c r="T344" s="9"/>
      <c r="U344" s="9"/>
      <c r="V344" s="9"/>
      <c r="W344" s="9"/>
      <c r="X344" s="9"/>
    </row>
    <row r="345" spans="1:24" ht="60.75">
      <c r="A345" s="15">
        <v>307</v>
      </c>
      <c r="B345" s="16" t="s">
        <v>404</v>
      </c>
      <c r="C345" s="16" t="s">
        <v>405</v>
      </c>
      <c r="D345" s="16" t="s">
        <v>487</v>
      </c>
      <c r="E345" s="16" t="s">
        <v>23</v>
      </c>
      <c r="F345" s="16">
        <v>69</v>
      </c>
      <c r="G345" s="27">
        <v>324.02</v>
      </c>
      <c r="H345" s="27">
        <v>81.01</v>
      </c>
      <c r="I345" s="27">
        <v>405.03</v>
      </c>
      <c r="J345" s="16" t="s">
        <v>407</v>
      </c>
      <c r="K345" s="15">
        <v>1</v>
      </c>
      <c r="L345" s="15"/>
      <c r="M345" s="16" t="s">
        <v>375</v>
      </c>
      <c r="N345" s="15"/>
      <c r="O345" s="15"/>
      <c r="P345" s="15"/>
      <c r="Q345" s="15"/>
      <c r="R345" s="15"/>
      <c r="S345" s="15"/>
      <c r="T345" s="15"/>
      <c r="U345" s="15"/>
      <c r="V345" s="15"/>
      <c r="W345" s="15"/>
      <c r="X345" s="15"/>
    </row>
    <row r="346" spans="1:24" ht="60.75">
      <c r="A346" s="9">
        <v>308</v>
      </c>
      <c r="B346" s="10" t="s">
        <v>404</v>
      </c>
      <c r="C346" s="10" t="s">
        <v>405</v>
      </c>
      <c r="D346" s="10" t="s">
        <v>488</v>
      </c>
      <c r="E346" s="10" t="s">
        <v>23</v>
      </c>
      <c r="F346" s="10">
        <v>69</v>
      </c>
      <c r="G346" s="21">
        <v>385.85</v>
      </c>
      <c r="H346" s="21">
        <v>96.46</v>
      </c>
      <c r="I346" s="21">
        <v>482.31</v>
      </c>
      <c r="J346" s="10" t="s">
        <v>407</v>
      </c>
      <c r="K346" s="9">
        <v>1</v>
      </c>
      <c r="L346" s="9"/>
      <c r="M346" s="10" t="s">
        <v>375</v>
      </c>
      <c r="N346" s="9"/>
      <c r="O346" s="9"/>
      <c r="P346" s="9"/>
      <c r="Q346" s="9"/>
      <c r="R346" s="9"/>
      <c r="S346" s="9"/>
      <c r="T346" s="9"/>
      <c r="U346" s="9"/>
      <c r="V346" s="9"/>
      <c r="W346" s="9"/>
      <c r="X346" s="9"/>
    </row>
    <row r="347" spans="1:24" ht="60.75">
      <c r="A347" s="15">
        <v>309</v>
      </c>
      <c r="B347" s="16" t="s">
        <v>404</v>
      </c>
      <c r="C347" s="16" t="s">
        <v>405</v>
      </c>
      <c r="D347" s="16" t="s">
        <v>489</v>
      </c>
      <c r="E347" s="16" t="s">
        <v>23</v>
      </c>
      <c r="F347" s="16">
        <v>77</v>
      </c>
      <c r="G347" s="27">
        <v>1541.85</v>
      </c>
      <c r="H347" s="27">
        <v>385.46</v>
      </c>
      <c r="I347" s="27">
        <v>1927.31</v>
      </c>
      <c r="J347" s="16" t="s">
        <v>407</v>
      </c>
      <c r="K347" s="15">
        <v>1</v>
      </c>
      <c r="L347" s="15"/>
      <c r="M347" s="16" t="s">
        <v>375</v>
      </c>
      <c r="N347" s="15"/>
      <c r="O347" s="15"/>
      <c r="P347" s="15"/>
      <c r="Q347" s="15"/>
      <c r="R347" s="15"/>
      <c r="S347" s="15"/>
      <c r="T347" s="15"/>
      <c r="U347" s="15"/>
      <c r="V347" s="15"/>
      <c r="W347" s="15"/>
      <c r="X347" s="15"/>
    </row>
    <row r="348" spans="1:24" ht="60.75">
      <c r="A348" s="9">
        <v>310</v>
      </c>
      <c r="B348" s="10" t="s">
        <v>404</v>
      </c>
      <c r="C348" s="10" t="s">
        <v>405</v>
      </c>
      <c r="D348" s="10" t="s">
        <v>490</v>
      </c>
      <c r="E348" s="10" t="s">
        <v>23</v>
      </c>
      <c r="F348" s="10">
        <v>8</v>
      </c>
      <c r="G348" s="21">
        <v>1913.54</v>
      </c>
      <c r="H348" s="21">
        <v>478.38</v>
      </c>
      <c r="I348" s="21">
        <v>2391.92</v>
      </c>
      <c r="J348" s="10" t="s">
        <v>407</v>
      </c>
      <c r="K348" s="9">
        <v>1</v>
      </c>
      <c r="L348" s="9"/>
      <c r="M348" s="10" t="s">
        <v>375</v>
      </c>
      <c r="N348" s="9"/>
      <c r="O348" s="9"/>
      <c r="P348" s="9"/>
      <c r="Q348" s="9"/>
      <c r="R348" s="9"/>
      <c r="S348" s="9"/>
      <c r="T348" s="9"/>
      <c r="U348" s="9"/>
      <c r="V348" s="9"/>
      <c r="W348" s="9"/>
      <c r="X348" s="9"/>
    </row>
    <row r="349" spans="1:24" ht="60.75">
      <c r="A349" s="15">
        <v>311</v>
      </c>
      <c r="B349" s="16" t="s">
        <v>404</v>
      </c>
      <c r="C349" s="16" t="s">
        <v>405</v>
      </c>
      <c r="D349" s="16" t="s">
        <v>491</v>
      </c>
      <c r="E349" s="16" t="s">
        <v>23</v>
      </c>
      <c r="F349" s="16">
        <v>146</v>
      </c>
      <c r="G349" s="27">
        <v>185.71</v>
      </c>
      <c r="H349" s="27">
        <v>46.43</v>
      </c>
      <c r="I349" s="27">
        <v>232.14</v>
      </c>
      <c r="J349" s="16" t="s">
        <v>407</v>
      </c>
      <c r="K349" s="15">
        <v>1</v>
      </c>
      <c r="L349" s="15"/>
      <c r="M349" s="16" t="s">
        <v>375</v>
      </c>
      <c r="N349" s="15"/>
      <c r="O349" s="15"/>
      <c r="P349" s="15"/>
      <c r="Q349" s="15"/>
      <c r="R349" s="15"/>
      <c r="S349" s="15"/>
      <c r="T349" s="15"/>
      <c r="U349" s="15"/>
      <c r="V349" s="15"/>
      <c r="W349" s="15"/>
      <c r="X349" s="15"/>
    </row>
    <row r="350" spans="1:24" ht="60.75">
      <c r="A350" s="9">
        <v>312</v>
      </c>
      <c r="B350" s="10" t="s">
        <v>404</v>
      </c>
      <c r="C350" s="10" t="s">
        <v>405</v>
      </c>
      <c r="D350" s="10" t="s">
        <v>492</v>
      </c>
      <c r="E350" s="10" t="s">
        <v>23</v>
      </c>
      <c r="F350" s="10">
        <v>20</v>
      </c>
      <c r="G350" s="21">
        <v>73.6</v>
      </c>
      <c r="H350" s="21">
        <v>18.4</v>
      </c>
      <c r="I350" s="21">
        <v>92</v>
      </c>
      <c r="J350" s="10" t="s">
        <v>407</v>
      </c>
      <c r="K350" s="9">
        <v>1</v>
      </c>
      <c r="L350" s="9"/>
      <c r="M350" s="10" t="s">
        <v>375</v>
      </c>
      <c r="N350" s="9"/>
      <c r="O350" s="9"/>
      <c r="P350" s="9"/>
      <c r="Q350" s="9"/>
      <c r="R350" s="9"/>
      <c r="S350" s="9"/>
      <c r="T350" s="9"/>
      <c r="U350" s="9"/>
      <c r="V350" s="9"/>
      <c r="W350" s="9"/>
      <c r="X350" s="9"/>
    </row>
    <row r="351" spans="1:24" ht="60.75">
      <c r="A351" s="15">
        <v>313</v>
      </c>
      <c r="B351" s="16" t="s">
        <v>404</v>
      </c>
      <c r="C351" s="16" t="s">
        <v>405</v>
      </c>
      <c r="D351" s="16" t="s">
        <v>493</v>
      </c>
      <c r="E351" s="16" t="s">
        <v>23</v>
      </c>
      <c r="F351" s="16">
        <v>179</v>
      </c>
      <c r="G351" s="27">
        <v>1072.57</v>
      </c>
      <c r="H351" s="27">
        <v>268.14</v>
      </c>
      <c r="I351" s="27">
        <v>1340.71</v>
      </c>
      <c r="J351" s="16" t="s">
        <v>407</v>
      </c>
      <c r="K351" s="15">
        <v>1</v>
      </c>
      <c r="L351" s="15"/>
      <c r="M351" s="16" t="s">
        <v>375</v>
      </c>
      <c r="N351" s="15"/>
      <c r="O351" s="15"/>
      <c r="P351" s="15"/>
      <c r="Q351" s="15"/>
      <c r="R351" s="15"/>
      <c r="S351" s="15"/>
      <c r="T351" s="15"/>
      <c r="U351" s="15"/>
      <c r="V351" s="15"/>
      <c r="W351" s="15"/>
      <c r="X351" s="15"/>
    </row>
    <row r="352" spans="1:24" ht="60.75">
      <c r="A352" s="9">
        <v>314</v>
      </c>
      <c r="B352" s="10" t="s">
        <v>404</v>
      </c>
      <c r="C352" s="10" t="s">
        <v>405</v>
      </c>
      <c r="D352" s="10" t="s">
        <v>494</v>
      </c>
      <c r="E352" s="10" t="s">
        <v>23</v>
      </c>
      <c r="F352" s="10">
        <v>1086</v>
      </c>
      <c r="G352" s="21">
        <v>5099.86</v>
      </c>
      <c r="H352" s="21">
        <v>1274.96</v>
      </c>
      <c r="I352" s="21">
        <v>6374.82</v>
      </c>
      <c r="J352" s="10" t="s">
        <v>407</v>
      </c>
      <c r="K352" s="9">
        <v>1</v>
      </c>
      <c r="L352" s="9"/>
      <c r="M352" s="10" t="s">
        <v>375</v>
      </c>
      <c r="N352" s="9"/>
      <c r="O352" s="9"/>
      <c r="P352" s="9"/>
      <c r="Q352" s="9"/>
      <c r="R352" s="9"/>
      <c r="S352" s="9"/>
      <c r="T352" s="9"/>
      <c r="U352" s="9"/>
      <c r="V352" s="9"/>
      <c r="W352" s="9"/>
      <c r="X352" s="9"/>
    </row>
    <row r="353" spans="1:24" ht="60.75">
      <c r="A353" s="15">
        <v>315</v>
      </c>
      <c r="B353" s="16" t="s">
        <v>404</v>
      </c>
      <c r="C353" s="16" t="s">
        <v>405</v>
      </c>
      <c r="D353" s="16" t="s">
        <v>495</v>
      </c>
      <c r="E353" s="16" t="s">
        <v>23</v>
      </c>
      <c r="F353" s="16">
        <v>1523</v>
      </c>
      <c r="G353" s="27">
        <v>3021.63</v>
      </c>
      <c r="H353" s="27">
        <v>755.41</v>
      </c>
      <c r="I353" s="27">
        <v>3777.04</v>
      </c>
      <c r="J353" s="16" t="s">
        <v>407</v>
      </c>
      <c r="K353" s="15">
        <v>1</v>
      </c>
      <c r="L353" s="15"/>
      <c r="M353" s="16" t="s">
        <v>375</v>
      </c>
      <c r="N353" s="15"/>
      <c r="O353" s="15"/>
      <c r="P353" s="15"/>
      <c r="Q353" s="15"/>
      <c r="R353" s="15"/>
      <c r="S353" s="15"/>
      <c r="T353" s="15"/>
      <c r="U353" s="15"/>
      <c r="V353" s="15"/>
      <c r="W353" s="15"/>
      <c r="X353" s="15"/>
    </row>
    <row r="354" spans="1:24" ht="60.75">
      <c r="A354" s="9">
        <v>316</v>
      </c>
      <c r="B354" s="10" t="s">
        <v>404</v>
      </c>
      <c r="C354" s="10" t="s">
        <v>405</v>
      </c>
      <c r="D354" s="10" t="s">
        <v>496</v>
      </c>
      <c r="E354" s="10" t="s">
        <v>23</v>
      </c>
      <c r="F354" s="10">
        <v>2711</v>
      </c>
      <c r="G354" s="21">
        <v>44243.52</v>
      </c>
      <c r="H354" s="21">
        <v>11060.88</v>
      </c>
      <c r="I354" s="21">
        <v>55304.399999999994</v>
      </c>
      <c r="J354" s="10" t="s">
        <v>407</v>
      </c>
      <c r="K354" s="9">
        <v>1</v>
      </c>
      <c r="L354" s="9"/>
      <c r="M354" s="10" t="s">
        <v>375</v>
      </c>
      <c r="N354" s="9"/>
      <c r="O354" s="9"/>
      <c r="P354" s="9"/>
      <c r="Q354" s="9"/>
      <c r="R354" s="9"/>
      <c r="S354" s="9"/>
      <c r="T354" s="9"/>
      <c r="U354" s="9"/>
      <c r="V354" s="9"/>
      <c r="W354" s="9"/>
      <c r="X354" s="9"/>
    </row>
    <row r="355" spans="1:24" ht="60.75">
      <c r="A355" s="15">
        <v>317</v>
      </c>
      <c r="B355" s="16" t="s">
        <v>404</v>
      </c>
      <c r="C355" s="16" t="s">
        <v>405</v>
      </c>
      <c r="D355" s="16" t="s">
        <v>497</v>
      </c>
      <c r="E355" s="16" t="s">
        <v>23</v>
      </c>
      <c r="F355" s="16">
        <v>4748</v>
      </c>
      <c r="G355" s="27">
        <v>94960</v>
      </c>
      <c r="H355" s="27">
        <v>23740</v>
      </c>
      <c r="I355" s="27">
        <v>118700</v>
      </c>
      <c r="J355" s="16" t="s">
        <v>407</v>
      </c>
      <c r="K355" s="15">
        <v>1</v>
      </c>
      <c r="L355" s="15"/>
      <c r="M355" s="16" t="s">
        <v>375</v>
      </c>
      <c r="N355" s="15"/>
      <c r="O355" s="15"/>
      <c r="P355" s="15"/>
      <c r="Q355" s="15"/>
      <c r="R355" s="15"/>
      <c r="S355" s="15"/>
      <c r="T355" s="15"/>
      <c r="U355" s="15"/>
      <c r="V355" s="15"/>
      <c r="W355" s="15"/>
      <c r="X355" s="15"/>
    </row>
    <row r="356" spans="1:24" ht="60.75">
      <c r="A356" s="9">
        <v>318</v>
      </c>
      <c r="B356" s="10" t="s">
        <v>404</v>
      </c>
      <c r="C356" s="10" t="s">
        <v>405</v>
      </c>
      <c r="D356" s="10" t="s">
        <v>498</v>
      </c>
      <c r="E356" s="10" t="s">
        <v>23</v>
      </c>
      <c r="F356" s="10">
        <v>4414</v>
      </c>
      <c r="G356" s="21">
        <v>144743.89</v>
      </c>
      <c r="H356" s="21">
        <v>36185.97</v>
      </c>
      <c r="I356" s="21">
        <v>180929.86</v>
      </c>
      <c r="J356" s="10" t="s">
        <v>407</v>
      </c>
      <c r="K356" s="9">
        <v>1</v>
      </c>
      <c r="L356" s="9"/>
      <c r="M356" s="10" t="s">
        <v>375</v>
      </c>
      <c r="N356" s="9"/>
      <c r="O356" s="9"/>
      <c r="P356" s="9"/>
      <c r="Q356" s="9"/>
      <c r="R356" s="9"/>
      <c r="S356" s="9"/>
      <c r="T356" s="9"/>
      <c r="U356" s="9"/>
      <c r="V356" s="9"/>
      <c r="W356" s="9"/>
      <c r="X356" s="9"/>
    </row>
    <row r="357" spans="1:24" ht="60.75">
      <c r="A357" s="15">
        <v>319</v>
      </c>
      <c r="B357" s="16" t="s">
        <v>404</v>
      </c>
      <c r="C357" s="16" t="s">
        <v>405</v>
      </c>
      <c r="D357" s="16" t="s">
        <v>499</v>
      </c>
      <c r="E357" s="16" t="s">
        <v>23</v>
      </c>
      <c r="F357" s="16">
        <v>409</v>
      </c>
      <c r="G357" s="27">
        <v>2912.08</v>
      </c>
      <c r="H357" s="27">
        <v>728.02</v>
      </c>
      <c r="I357" s="27">
        <v>3640.1</v>
      </c>
      <c r="J357" s="16" t="s">
        <v>407</v>
      </c>
      <c r="K357" s="15">
        <v>1</v>
      </c>
      <c r="L357" s="15"/>
      <c r="M357" s="16" t="s">
        <v>375</v>
      </c>
      <c r="N357" s="15"/>
      <c r="O357" s="15"/>
      <c r="P357" s="15"/>
      <c r="Q357" s="15"/>
      <c r="R357" s="15"/>
      <c r="S357" s="15"/>
      <c r="T357" s="15"/>
      <c r="U357" s="15"/>
      <c r="V357" s="15"/>
      <c r="W357" s="15"/>
      <c r="X357" s="15"/>
    </row>
    <row r="358" spans="1:24" ht="60.75">
      <c r="A358" s="9">
        <v>320</v>
      </c>
      <c r="B358" s="10" t="s">
        <v>404</v>
      </c>
      <c r="C358" s="10" t="s">
        <v>405</v>
      </c>
      <c r="D358" s="10" t="s">
        <v>500</v>
      </c>
      <c r="E358" s="10" t="s">
        <v>23</v>
      </c>
      <c r="F358" s="10">
        <v>256</v>
      </c>
      <c r="G358" s="21">
        <v>4554.75</v>
      </c>
      <c r="H358" s="21">
        <v>1138.69</v>
      </c>
      <c r="I358" s="21">
        <v>5693.44</v>
      </c>
      <c r="J358" s="10" t="s">
        <v>407</v>
      </c>
      <c r="K358" s="9">
        <v>1</v>
      </c>
      <c r="L358" s="9"/>
      <c r="M358" s="10" t="s">
        <v>375</v>
      </c>
      <c r="N358" s="9"/>
      <c r="O358" s="9"/>
      <c r="P358" s="9"/>
      <c r="Q358" s="9"/>
      <c r="R358" s="9"/>
      <c r="S358" s="9"/>
      <c r="T358" s="9"/>
      <c r="U358" s="9"/>
      <c r="V358" s="9"/>
      <c r="W358" s="9"/>
      <c r="X358" s="9"/>
    </row>
    <row r="359" spans="1:24" ht="60.75">
      <c r="A359" s="15">
        <v>321</v>
      </c>
      <c r="B359" s="16" t="s">
        <v>404</v>
      </c>
      <c r="C359" s="16" t="s">
        <v>405</v>
      </c>
      <c r="D359" s="16" t="s">
        <v>501</v>
      </c>
      <c r="E359" s="16" t="s">
        <v>23</v>
      </c>
      <c r="F359" s="16">
        <v>247</v>
      </c>
      <c r="G359" s="27">
        <v>1440.5</v>
      </c>
      <c r="H359" s="27">
        <v>360.13</v>
      </c>
      <c r="I359" s="27">
        <v>1800.63</v>
      </c>
      <c r="J359" s="16" t="s">
        <v>407</v>
      </c>
      <c r="K359" s="15">
        <v>1</v>
      </c>
      <c r="L359" s="15"/>
      <c r="M359" s="16" t="s">
        <v>375</v>
      </c>
      <c r="N359" s="15"/>
      <c r="O359" s="15"/>
      <c r="P359" s="15"/>
      <c r="Q359" s="15"/>
      <c r="R359" s="15"/>
      <c r="S359" s="15"/>
      <c r="T359" s="15"/>
      <c r="U359" s="15"/>
      <c r="V359" s="15"/>
      <c r="W359" s="15"/>
      <c r="X359" s="15"/>
    </row>
    <row r="360" spans="1:24" ht="60.75">
      <c r="A360" s="9">
        <v>322</v>
      </c>
      <c r="B360" s="10" t="s">
        <v>404</v>
      </c>
      <c r="C360" s="10" t="s">
        <v>405</v>
      </c>
      <c r="D360" s="10" t="s">
        <v>502</v>
      </c>
      <c r="E360" s="10" t="s">
        <v>23</v>
      </c>
      <c r="F360" s="10">
        <v>247</v>
      </c>
      <c r="G360" s="21">
        <v>2487.78</v>
      </c>
      <c r="H360" s="21">
        <v>621.95</v>
      </c>
      <c r="I360" s="21">
        <v>3109.7300000000005</v>
      </c>
      <c r="J360" s="10" t="s">
        <v>407</v>
      </c>
      <c r="K360" s="9">
        <v>1</v>
      </c>
      <c r="L360" s="9"/>
      <c r="M360" s="10" t="s">
        <v>375</v>
      </c>
      <c r="N360" s="9"/>
      <c r="O360" s="9"/>
      <c r="P360" s="9"/>
      <c r="Q360" s="9"/>
      <c r="R360" s="9"/>
      <c r="S360" s="9"/>
      <c r="T360" s="9"/>
      <c r="U360" s="9"/>
      <c r="V360" s="9"/>
      <c r="W360" s="9"/>
      <c r="X360" s="9"/>
    </row>
    <row r="361" spans="1:24" ht="60.75">
      <c r="A361" s="15">
        <v>323</v>
      </c>
      <c r="B361" s="16" t="s">
        <v>404</v>
      </c>
      <c r="C361" s="16" t="s">
        <v>405</v>
      </c>
      <c r="D361" s="16" t="s">
        <v>503</v>
      </c>
      <c r="E361" s="16" t="s">
        <v>23</v>
      </c>
      <c r="F361" s="16">
        <v>247</v>
      </c>
      <c r="G361" s="27">
        <v>2371.2</v>
      </c>
      <c r="H361" s="27">
        <v>592.8</v>
      </c>
      <c r="I361" s="27">
        <v>2964</v>
      </c>
      <c r="J361" s="16" t="s">
        <v>407</v>
      </c>
      <c r="K361" s="15">
        <v>1</v>
      </c>
      <c r="L361" s="15"/>
      <c r="M361" s="16" t="s">
        <v>375</v>
      </c>
      <c r="N361" s="15"/>
      <c r="O361" s="15"/>
      <c r="P361" s="15"/>
      <c r="Q361" s="15"/>
      <c r="R361" s="15"/>
      <c r="S361" s="15"/>
      <c r="T361" s="15"/>
      <c r="U361" s="15"/>
      <c r="V361" s="15"/>
      <c r="W361" s="15"/>
      <c r="X361" s="15"/>
    </row>
    <row r="362" spans="1:24" ht="60.75">
      <c r="A362" s="9">
        <v>324</v>
      </c>
      <c r="B362" s="10" t="s">
        <v>404</v>
      </c>
      <c r="C362" s="10" t="s">
        <v>405</v>
      </c>
      <c r="D362" s="10" t="s">
        <v>504</v>
      </c>
      <c r="E362" s="10" t="s">
        <v>505</v>
      </c>
      <c r="F362" s="10">
        <v>433</v>
      </c>
      <c r="G362" s="21">
        <v>5369.2</v>
      </c>
      <c r="H362" s="21">
        <v>1342.3</v>
      </c>
      <c r="I362" s="21">
        <v>6711.5</v>
      </c>
      <c r="J362" s="10" t="s">
        <v>407</v>
      </c>
      <c r="K362" s="9">
        <v>1</v>
      </c>
      <c r="L362" s="9"/>
      <c r="M362" s="10" t="s">
        <v>375</v>
      </c>
      <c r="N362" s="9"/>
      <c r="O362" s="9"/>
      <c r="P362" s="9"/>
      <c r="Q362" s="9"/>
      <c r="R362" s="9"/>
      <c r="S362" s="9"/>
      <c r="T362" s="9"/>
      <c r="U362" s="9"/>
      <c r="V362" s="9"/>
      <c r="W362" s="9"/>
      <c r="X362" s="9"/>
    </row>
    <row r="363" spans="1:24" ht="60.75">
      <c r="A363" s="15">
        <v>325</v>
      </c>
      <c r="B363" s="16" t="s">
        <v>404</v>
      </c>
      <c r="C363" s="16" t="s">
        <v>405</v>
      </c>
      <c r="D363" s="16" t="s">
        <v>506</v>
      </c>
      <c r="E363" s="16" t="s">
        <v>23</v>
      </c>
      <c r="F363" s="16">
        <v>433</v>
      </c>
      <c r="G363" s="27">
        <v>5854.16</v>
      </c>
      <c r="H363" s="27">
        <v>1463.54</v>
      </c>
      <c r="I363" s="27">
        <v>7317.7</v>
      </c>
      <c r="J363" s="16" t="s">
        <v>407</v>
      </c>
      <c r="K363" s="15">
        <v>1</v>
      </c>
      <c r="L363" s="15"/>
      <c r="M363" s="16" t="s">
        <v>375</v>
      </c>
      <c r="N363" s="15"/>
      <c r="O363" s="15"/>
      <c r="P363" s="15"/>
      <c r="Q363" s="15"/>
      <c r="R363" s="15"/>
      <c r="S363" s="15"/>
      <c r="T363" s="15"/>
      <c r="U363" s="15"/>
      <c r="V363" s="15"/>
      <c r="W363" s="15"/>
      <c r="X363" s="15"/>
    </row>
    <row r="364" spans="1:24" ht="60.75">
      <c r="A364" s="9"/>
      <c r="B364" s="10" t="s">
        <v>404</v>
      </c>
      <c r="C364" s="10" t="s">
        <v>405</v>
      </c>
      <c r="D364" s="9" t="s">
        <v>507</v>
      </c>
      <c r="E364" s="10" t="s">
        <v>23</v>
      </c>
      <c r="F364" s="9">
        <v>500</v>
      </c>
      <c r="G364" s="21">
        <v>116132</v>
      </c>
      <c r="H364" s="21">
        <v>29033</v>
      </c>
      <c r="I364" s="21">
        <v>145165</v>
      </c>
      <c r="J364" s="10" t="s">
        <v>407</v>
      </c>
      <c r="K364" s="9">
        <v>1</v>
      </c>
      <c r="L364" s="9"/>
      <c r="M364" s="10" t="s">
        <v>375</v>
      </c>
      <c r="N364" s="9"/>
      <c r="O364" s="9"/>
      <c r="P364" s="9"/>
      <c r="Q364" s="9"/>
      <c r="R364" s="9"/>
      <c r="S364" s="9"/>
      <c r="T364" s="9"/>
      <c r="U364" s="9"/>
      <c r="V364" s="9"/>
      <c r="W364" s="9"/>
      <c r="X364" s="9"/>
    </row>
    <row r="365" spans="1:24" ht="60.75">
      <c r="A365" s="15"/>
      <c r="B365" s="16" t="s">
        <v>404</v>
      </c>
      <c r="C365" s="16" t="s">
        <v>405</v>
      </c>
      <c r="D365" s="15" t="s">
        <v>508</v>
      </c>
      <c r="E365" s="16" t="s">
        <v>23</v>
      </c>
      <c r="F365" s="15">
        <v>100</v>
      </c>
      <c r="G365" s="27">
        <v>4332</v>
      </c>
      <c r="H365" s="27">
        <v>1083</v>
      </c>
      <c r="I365" s="27">
        <v>5415</v>
      </c>
      <c r="J365" s="16" t="s">
        <v>407</v>
      </c>
      <c r="K365" s="15">
        <v>1</v>
      </c>
      <c r="L365" s="15"/>
      <c r="M365" s="16" t="s">
        <v>375</v>
      </c>
      <c r="N365" s="15"/>
      <c r="O365" s="15"/>
      <c r="P365" s="15"/>
      <c r="Q365" s="15"/>
      <c r="R365" s="15"/>
      <c r="S365" s="15"/>
      <c r="T365" s="15"/>
      <c r="U365" s="15"/>
      <c r="V365" s="15"/>
      <c r="W365" s="15"/>
      <c r="X365" s="15"/>
    </row>
    <row r="366" spans="1:24" ht="60.75">
      <c r="A366" s="9"/>
      <c r="B366" s="10" t="s">
        <v>404</v>
      </c>
      <c r="C366" s="10" t="s">
        <v>405</v>
      </c>
      <c r="D366" s="9" t="s">
        <v>509</v>
      </c>
      <c r="E366" s="10" t="s">
        <v>23</v>
      </c>
      <c r="F366" s="9">
        <v>150</v>
      </c>
      <c r="G366" s="21">
        <v>6787.2</v>
      </c>
      <c r="H366" s="21">
        <v>1696.8</v>
      </c>
      <c r="I366" s="21">
        <v>8484</v>
      </c>
      <c r="J366" s="10" t="s">
        <v>407</v>
      </c>
      <c r="K366" s="9">
        <v>1</v>
      </c>
      <c r="L366" s="9"/>
      <c r="M366" s="10" t="s">
        <v>375</v>
      </c>
      <c r="N366" s="9"/>
      <c r="O366" s="9"/>
      <c r="P366" s="9"/>
      <c r="Q366" s="9"/>
      <c r="R366" s="9"/>
      <c r="S366" s="9"/>
      <c r="T366" s="9"/>
      <c r="U366" s="9"/>
      <c r="V366" s="9"/>
      <c r="W366" s="9"/>
      <c r="X366" s="9"/>
    </row>
    <row r="367" spans="1:24" ht="182.25">
      <c r="A367" s="15">
        <v>326</v>
      </c>
      <c r="B367" s="16" t="s">
        <v>404</v>
      </c>
      <c r="C367" s="16" t="s">
        <v>510</v>
      </c>
      <c r="D367" s="16" t="s">
        <v>511</v>
      </c>
      <c r="E367" s="16" t="s">
        <v>23</v>
      </c>
      <c r="F367" s="16">
        <v>12</v>
      </c>
      <c r="G367" s="27">
        <v>0</v>
      </c>
      <c r="H367" s="27">
        <v>107880</v>
      </c>
      <c r="I367" s="27">
        <v>107880</v>
      </c>
      <c r="J367" s="16" t="s">
        <v>512</v>
      </c>
      <c r="K367" s="15">
        <v>2</v>
      </c>
      <c r="L367" s="15"/>
      <c r="M367" s="16" t="s">
        <v>513</v>
      </c>
      <c r="N367" s="15"/>
      <c r="O367" s="15"/>
      <c r="P367" s="15"/>
      <c r="Q367" s="15"/>
      <c r="R367" s="15"/>
      <c r="S367" s="15"/>
      <c r="T367" s="15"/>
      <c r="U367" s="15"/>
      <c r="V367" s="15"/>
      <c r="W367" s="15"/>
      <c r="X367" s="15"/>
    </row>
    <row r="368" spans="1:24" ht="232.5">
      <c r="A368" s="9">
        <v>327</v>
      </c>
      <c r="B368" s="10" t="s">
        <v>404</v>
      </c>
      <c r="C368" s="10" t="s">
        <v>510</v>
      </c>
      <c r="D368" s="10" t="s">
        <v>514</v>
      </c>
      <c r="E368" s="10" t="s">
        <v>23</v>
      </c>
      <c r="F368" s="10">
        <v>12</v>
      </c>
      <c r="G368" s="21">
        <v>0</v>
      </c>
      <c r="H368" s="21">
        <v>28788</v>
      </c>
      <c r="I368" s="21">
        <v>28788</v>
      </c>
      <c r="J368" s="10" t="s">
        <v>512</v>
      </c>
      <c r="K368" s="9">
        <v>2</v>
      </c>
      <c r="L368" s="9"/>
      <c r="M368" s="10" t="s">
        <v>513</v>
      </c>
      <c r="N368" s="9"/>
      <c r="O368" s="9"/>
      <c r="P368" s="9"/>
      <c r="Q368" s="9"/>
      <c r="R368" s="9"/>
      <c r="S368" s="9"/>
      <c r="T368" s="9"/>
      <c r="U368" s="9"/>
      <c r="V368" s="9"/>
      <c r="W368" s="9"/>
      <c r="X368" s="9"/>
    </row>
    <row r="369" spans="1:24" ht="192">
      <c r="A369" s="15">
        <v>328</v>
      </c>
      <c r="B369" s="16" t="s">
        <v>404</v>
      </c>
      <c r="C369" s="16" t="s">
        <v>510</v>
      </c>
      <c r="D369" s="16" t="s">
        <v>515</v>
      </c>
      <c r="E369" s="16" t="s">
        <v>23</v>
      </c>
      <c r="F369" s="16">
        <v>6</v>
      </c>
      <c r="G369" s="27">
        <v>0</v>
      </c>
      <c r="H369" s="27">
        <v>8160</v>
      </c>
      <c r="I369" s="27">
        <v>8160</v>
      </c>
      <c r="J369" s="16" t="s">
        <v>512</v>
      </c>
      <c r="K369" s="15">
        <v>2</v>
      </c>
      <c r="L369" s="15"/>
      <c r="M369" s="16" t="s">
        <v>513</v>
      </c>
      <c r="N369" s="15"/>
      <c r="O369" s="15"/>
      <c r="P369" s="15"/>
      <c r="Q369" s="15"/>
      <c r="R369" s="15"/>
      <c r="S369" s="15"/>
      <c r="T369" s="15"/>
      <c r="U369" s="15"/>
      <c r="V369" s="15"/>
      <c r="W369" s="15"/>
      <c r="X369" s="15"/>
    </row>
    <row r="370" spans="1:24" ht="81">
      <c r="A370" s="9">
        <v>329</v>
      </c>
      <c r="B370" s="10" t="s">
        <v>404</v>
      </c>
      <c r="C370" s="10" t="s">
        <v>510</v>
      </c>
      <c r="D370" s="10" t="s">
        <v>516</v>
      </c>
      <c r="E370" s="10" t="s">
        <v>23</v>
      </c>
      <c r="F370" s="10">
        <v>2</v>
      </c>
      <c r="G370" s="21">
        <v>0</v>
      </c>
      <c r="H370" s="21">
        <v>23083.94</v>
      </c>
      <c r="I370" s="21">
        <v>23083.94</v>
      </c>
      <c r="J370" s="10" t="s">
        <v>512</v>
      </c>
      <c r="K370" s="9">
        <v>2</v>
      </c>
      <c r="L370" s="9"/>
      <c r="M370" s="10" t="s">
        <v>513</v>
      </c>
      <c r="N370" s="9"/>
      <c r="O370" s="9"/>
      <c r="P370" s="9"/>
      <c r="Q370" s="9"/>
      <c r="R370" s="9"/>
      <c r="S370" s="9"/>
      <c r="T370" s="9"/>
      <c r="U370" s="9"/>
      <c r="V370" s="9"/>
      <c r="W370" s="9"/>
      <c r="X370" s="9"/>
    </row>
    <row r="371" spans="1:24" ht="40.5">
      <c r="A371" s="15">
        <v>330</v>
      </c>
      <c r="B371" s="16" t="s">
        <v>404</v>
      </c>
      <c r="C371" s="16" t="s">
        <v>510</v>
      </c>
      <c r="D371" s="16" t="s">
        <v>517</v>
      </c>
      <c r="E371" s="16" t="s">
        <v>23</v>
      </c>
      <c r="F371" s="16">
        <v>1</v>
      </c>
      <c r="G371" s="27">
        <v>0</v>
      </c>
      <c r="H371" s="27">
        <v>6000</v>
      </c>
      <c r="I371" s="27">
        <v>6000</v>
      </c>
      <c r="J371" s="16" t="s">
        <v>512</v>
      </c>
      <c r="K371" s="15">
        <v>2</v>
      </c>
      <c r="L371" s="15"/>
      <c r="M371" s="16" t="s">
        <v>513</v>
      </c>
      <c r="N371" s="15"/>
      <c r="O371" s="15"/>
      <c r="P371" s="15"/>
      <c r="Q371" s="15"/>
      <c r="R371" s="15"/>
      <c r="S371" s="15"/>
      <c r="T371" s="15"/>
      <c r="U371" s="15"/>
      <c r="V371" s="15"/>
      <c r="W371" s="15"/>
      <c r="X371" s="15"/>
    </row>
    <row r="372" spans="1:24" ht="30">
      <c r="A372" s="9">
        <v>331</v>
      </c>
      <c r="B372" s="10" t="s">
        <v>404</v>
      </c>
      <c r="C372" s="10" t="s">
        <v>510</v>
      </c>
      <c r="D372" s="10" t="s">
        <v>518</v>
      </c>
      <c r="E372" s="10" t="s">
        <v>23</v>
      </c>
      <c r="F372" s="10">
        <v>2</v>
      </c>
      <c r="G372" s="21">
        <v>0</v>
      </c>
      <c r="H372" s="21">
        <v>6580</v>
      </c>
      <c r="I372" s="21">
        <v>6580</v>
      </c>
      <c r="J372" s="10" t="s">
        <v>512</v>
      </c>
      <c r="K372" s="9">
        <v>2</v>
      </c>
      <c r="L372" s="9"/>
      <c r="M372" s="10" t="s">
        <v>513</v>
      </c>
      <c r="N372" s="9"/>
      <c r="O372" s="9"/>
      <c r="P372" s="9"/>
      <c r="Q372" s="9"/>
      <c r="R372" s="9"/>
      <c r="S372" s="9"/>
      <c r="T372" s="9"/>
      <c r="U372" s="9"/>
      <c r="V372" s="9"/>
      <c r="W372" s="9"/>
      <c r="X372" s="9"/>
    </row>
    <row r="373" spans="1:24" ht="30">
      <c r="A373" s="15">
        <v>332</v>
      </c>
      <c r="B373" s="16" t="s">
        <v>404</v>
      </c>
      <c r="C373" s="16" t="s">
        <v>510</v>
      </c>
      <c r="D373" s="16" t="s">
        <v>519</v>
      </c>
      <c r="E373" s="16" t="s">
        <v>23</v>
      </c>
      <c r="F373" s="16">
        <v>2</v>
      </c>
      <c r="G373" s="27">
        <v>0</v>
      </c>
      <c r="H373" s="27">
        <v>4499.8</v>
      </c>
      <c r="I373" s="27">
        <v>4499.8</v>
      </c>
      <c r="J373" s="16" t="s">
        <v>512</v>
      </c>
      <c r="K373" s="15">
        <v>2</v>
      </c>
      <c r="L373" s="15"/>
      <c r="M373" s="16" t="s">
        <v>513</v>
      </c>
      <c r="N373" s="15"/>
      <c r="O373" s="15"/>
      <c r="P373" s="15"/>
      <c r="Q373" s="15"/>
      <c r="R373" s="15"/>
      <c r="S373" s="15"/>
      <c r="T373" s="15"/>
      <c r="U373" s="15"/>
      <c r="V373" s="15"/>
      <c r="W373" s="15"/>
      <c r="X373" s="15"/>
    </row>
    <row r="374" spans="1:24" ht="30">
      <c r="A374" s="9">
        <v>333</v>
      </c>
      <c r="B374" s="10" t="s">
        <v>404</v>
      </c>
      <c r="C374" s="10" t="s">
        <v>510</v>
      </c>
      <c r="D374" s="10" t="s">
        <v>520</v>
      </c>
      <c r="E374" s="10" t="s">
        <v>23</v>
      </c>
      <c r="F374" s="10">
        <v>2</v>
      </c>
      <c r="G374" s="21">
        <v>0</v>
      </c>
      <c r="H374" s="21">
        <v>5704</v>
      </c>
      <c r="I374" s="21">
        <v>5704</v>
      </c>
      <c r="J374" s="10" t="s">
        <v>512</v>
      </c>
      <c r="K374" s="9">
        <v>2</v>
      </c>
      <c r="L374" s="9"/>
      <c r="M374" s="10" t="s">
        <v>513</v>
      </c>
      <c r="N374" s="9"/>
      <c r="O374" s="9"/>
      <c r="P374" s="9"/>
      <c r="Q374" s="9"/>
      <c r="R374" s="9"/>
      <c r="S374" s="9"/>
      <c r="T374" s="9"/>
      <c r="U374" s="9"/>
      <c r="V374" s="9"/>
      <c r="W374" s="9"/>
      <c r="X374" s="9"/>
    </row>
    <row r="375" spans="1:24" ht="30">
      <c r="A375" s="15">
        <v>334</v>
      </c>
      <c r="B375" s="16" t="s">
        <v>404</v>
      </c>
      <c r="C375" s="16" t="s">
        <v>510</v>
      </c>
      <c r="D375" s="16" t="s">
        <v>521</v>
      </c>
      <c r="E375" s="16" t="s">
        <v>23</v>
      </c>
      <c r="F375" s="16">
        <v>2</v>
      </c>
      <c r="G375" s="27">
        <v>0</v>
      </c>
      <c r="H375" s="27">
        <v>6580</v>
      </c>
      <c r="I375" s="27">
        <v>6580</v>
      </c>
      <c r="J375" s="16" t="s">
        <v>512</v>
      </c>
      <c r="K375" s="15">
        <v>2</v>
      </c>
      <c r="L375" s="15"/>
      <c r="M375" s="16" t="s">
        <v>513</v>
      </c>
      <c r="N375" s="15"/>
      <c r="O375" s="15"/>
      <c r="P375" s="15"/>
      <c r="Q375" s="15"/>
      <c r="R375" s="15"/>
      <c r="S375" s="15"/>
      <c r="T375" s="15"/>
      <c r="U375" s="15"/>
      <c r="V375" s="15"/>
      <c r="W375" s="15"/>
      <c r="X375" s="15"/>
    </row>
    <row r="376" spans="1:24" ht="182.25">
      <c r="A376" s="9">
        <v>335</v>
      </c>
      <c r="B376" s="10" t="s">
        <v>404</v>
      </c>
      <c r="C376" s="10" t="s">
        <v>510</v>
      </c>
      <c r="D376" s="10" t="s">
        <v>522</v>
      </c>
      <c r="E376" s="10" t="s">
        <v>23</v>
      </c>
      <c r="F376" s="10">
        <v>1</v>
      </c>
      <c r="G376" s="21">
        <v>0</v>
      </c>
      <c r="H376" s="21">
        <v>2401.6</v>
      </c>
      <c r="I376" s="21">
        <v>2401.6</v>
      </c>
      <c r="J376" s="10" t="s">
        <v>512</v>
      </c>
      <c r="K376" s="9">
        <v>2</v>
      </c>
      <c r="L376" s="9"/>
      <c r="M376" s="10" t="s">
        <v>513</v>
      </c>
      <c r="N376" s="9"/>
      <c r="O376" s="9"/>
      <c r="P376" s="9"/>
      <c r="Q376" s="9"/>
      <c r="R376" s="9"/>
      <c r="S376" s="9"/>
      <c r="T376" s="9"/>
      <c r="U376" s="9"/>
      <c r="V376" s="9"/>
      <c r="W376" s="9"/>
      <c r="X376" s="9"/>
    </row>
    <row r="377" spans="1:24" ht="252.75">
      <c r="A377" s="15">
        <v>336</v>
      </c>
      <c r="B377" s="16" t="s">
        <v>404</v>
      </c>
      <c r="C377" s="16" t="s">
        <v>510</v>
      </c>
      <c r="D377" s="15" t="s">
        <v>523</v>
      </c>
      <c r="E377" s="16" t="s">
        <v>23</v>
      </c>
      <c r="F377" s="16">
        <v>1</v>
      </c>
      <c r="G377" s="27">
        <v>0</v>
      </c>
      <c r="H377" s="27">
        <v>3990.9</v>
      </c>
      <c r="I377" s="27">
        <v>3990.9</v>
      </c>
      <c r="J377" s="16" t="s">
        <v>512</v>
      </c>
      <c r="K377" s="15">
        <v>2</v>
      </c>
      <c r="L377" s="15"/>
      <c r="M377" s="16" t="s">
        <v>513</v>
      </c>
      <c r="N377" s="15"/>
      <c r="O377" s="15"/>
      <c r="P377" s="15"/>
      <c r="Q377" s="15"/>
      <c r="R377" s="15"/>
      <c r="S377" s="15"/>
      <c r="T377" s="15"/>
      <c r="U377" s="15"/>
      <c r="V377" s="15"/>
      <c r="W377" s="15"/>
      <c r="X377" s="15"/>
    </row>
    <row r="378" spans="1:24" ht="30">
      <c r="A378" s="9">
        <v>337</v>
      </c>
      <c r="B378" s="10" t="s">
        <v>404</v>
      </c>
      <c r="C378" s="9" t="s">
        <v>524</v>
      </c>
      <c r="D378" s="29" t="s">
        <v>525</v>
      </c>
      <c r="E378" s="10" t="s">
        <v>23</v>
      </c>
      <c r="F378" s="10">
        <v>30</v>
      </c>
      <c r="G378" s="21">
        <v>0</v>
      </c>
      <c r="H378" s="21">
        <v>120000</v>
      </c>
      <c r="I378" s="11">
        <v>120000</v>
      </c>
      <c r="J378" s="10" t="s">
        <v>512</v>
      </c>
      <c r="K378" s="9">
        <v>2</v>
      </c>
      <c r="L378" s="30" t="s">
        <v>526</v>
      </c>
      <c r="M378" s="30" t="s">
        <v>527</v>
      </c>
      <c r="N378" s="31"/>
      <c r="O378" s="31" t="s">
        <v>27</v>
      </c>
      <c r="P378" s="31"/>
      <c r="Q378" s="31" t="s">
        <v>27</v>
      </c>
      <c r="R378" s="31"/>
      <c r="S378" s="31" t="s">
        <v>27</v>
      </c>
      <c r="T378" s="31"/>
      <c r="U378" s="31" t="s">
        <v>27</v>
      </c>
      <c r="V378" s="31"/>
      <c r="W378" s="31" t="s">
        <v>27</v>
      </c>
      <c r="X378" s="31"/>
    </row>
    <row r="379" spans="1:24" ht="81">
      <c r="A379" s="15">
        <v>338</v>
      </c>
      <c r="B379" s="16" t="s">
        <v>404</v>
      </c>
      <c r="C379" s="15" t="s">
        <v>528</v>
      </c>
      <c r="D379" s="15" t="s">
        <v>528</v>
      </c>
      <c r="E379" s="16" t="s">
        <v>23</v>
      </c>
      <c r="F379" s="16">
        <v>1</v>
      </c>
      <c r="G379" s="27">
        <v>0</v>
      </c>
      <c r="H379" s="27">
        <v>47400</v>
      </c>
      <c r="I379" s="17">
        <v>47400</v>
      </c>
      <c r="J379" s="32" t="s">
        <v>529</v>
      </c>
      <c r="K379" s="15">
        <v>2</v>
      </c>
      <c r="L379" s="33" t="s">
        <v>526</v>
      </c>
      <c r="M379" s="33" t="s">
        <v>527</v>
      </c>
      <c r="N379" s="34"/>
      <c r="O379" s="34" t="s">
        <v>27</v>
      </c>
      <c r="P379" s="34"/>
      <c r="Q379" s="34" t="s">
        <v>27</v>
      </c>
      <c r="R379" s="34"/>
      <c r="S379" s="34" t="s">
        <v>27</v>
      </c>
      <c r="T379" s="34"/>
      <c r="U379" s="34" t="s">
        <v>27</v>
      </c>
      <c r="V379" s="34"/>
      <c r="W379" s="34" t="s">
        <v>27</v>
      </c>
      <c r="X379" s="34"/>
    </row>
    <row r="380" spans="1:24" ht="13.5">
      <c r="A380" s="29"/>
      <c r="B380" s="29"/>
      <c r="C380" s="35"/>
      <c r="D380" s="29"/>
      <c r="E380" s="29"/>
      <c r="F380" s="9"/>
      <c r="G380" s="36"/>
      <c r="H380" s="36"/>
      <c r="I380" s="22"/>
      <c r="J380" s="29"/>
      <c r="K380" s="29"/>
      <c r="L380" s="29"/>
      <c r="M380" s="31"/>
      <c r="N380" s="31"/>
      <c r="O380" s="31"/>
      <c r="P380" s="31"/>
      <c r="Q380" s="31"/>
      <c r="R380" s="31"/>
      <c r="S380" s="31"/>
      <c r="T380" s="31"/>
      <c r="U380" s="31"/>
      <c r="V380" s="31"/>
      <c r="W380" s="31"/>
      <c r="X380" s="31"/>
    </row>
  </sheetData>
  <sheetProtection selectLockedCells="1" selectUnlockedCells="1"/>
  <mergeCells count="225">
    <mergeCell ref="U55:U56"/>
    <mergeCell ref="V55:V56"/>
    <mergeCell ref="W55:W56"/>
    <mergeCell ref="X55:X56"/>
    <mergeCell ref="M55:M56"/>
    <mergeCell ref="N55:N56"/>
    <mergeCell ref="O55:O56"/>
    <mergeCell ref="P55:P56"/>
    <mergeCell ref="Q55:Q56"/>
    <mergeCell ref="R55:R56"/>
    <mergeCell ref="X53:X54"/>
    <mergeCell ref="A55:A56"/>
    <mergeCell ref="B55:B56"/>
    <mergeCell ref="C55:C56"/>
    <mergeCell ref="G55:G56"/>
    <mergeCell ref="H55:H56"/>
    <mergeCell ref="I55:I56"/>
    <mergeCell ref="J55:J56"/>
    <mergeCell ref="K55:K56"/>
    <mergeCell ref="L55:L56"/>
    <mergeCell ref="R53:R54"/>
    <mergeCell ref="S53:S54"/>
    <mergeCell ref="T53:T54"/>
    <mergeCell ref="U53:U54"/>
    <mergeCell ref="V53:V54"/>
    <mergeCell ref="W53:W54"/>
    <mergeCell ref="L53:L54"/>
    <mergeCell ref="M53:M54"/>
    <mergeCell ref="N53:N54"/>
    <mergeCell ref="O53:O54"/>
    <mergeCell ref="P53:P54"/>
    <mergeCell ref="Q53:Q54"/>
    <mergeCell ref="S55:S56"/>
    <mergeCell ref="T55:T56"/>
    <mergeCell ref="R51:R52"/>
    <mergeCell ref="S51:S52"/>
    <mergeCell ref="T51:T52"/>
    <mergeCell ref="U51:U52"/>
    <mergeCell ref="V51:V52"/>
    <mergeCell ref="K51:K52"/>
    <mergeCell ref="L51:L52"/>
    <mergeCell ref="M51:M52"/>
    <mergeCell ref="N51:N52"/>
    <mergeCell ref="O51:O52"/>
    <mergeCell ref="P51:P52"/>
    <mergeCell ref="A53:A54"/>
    <mergeCell ref="B53:B54"/>
    <mergeCell ref="C53:C54"/>
    <mergeCell ref="G53:G54"/>
    <mergeCell ref="H53:H54"/>
    <mergeCell ref="I53:I54"/>
    <mergeCell ref="J53:J54"/>
    <mergeCell ref="K53:K54"/>
    <mergeCell ref="Q51:Q52"/>
    <mergeCell ref="X49:X50"/>
    <mergeCell ref="A51:A52"/>
    <mergeCell ref="B51:B52"/>
    <mergeCell ref="C51:C52"/>
    <mergeCell ref="G51:G52"/>
    <mergeCell ref="H51:H52"/>
    <mergeCell ref="I51:I52"/>
    <mergeCell ref="J51:J52"/>
    <mergeCell ref="P49:P50"/>
    <mergeCell ref="Q49:Q50"/>
    <mergeCell ref="R49:R50"/>
    <mergeCell ref="S49:S50"/>
    <mergeCell ref="T49:T50"/>
    <mergeCell ref="U49:U50"/>
    <mergeCell ref="J49:J50"/>
    <mergeCell ref="K49:K50"/>
    <mergeCell ref="L49:L50"/>
    <mergeCell ref="M49:M50"/>
    <mergeCell ref="N49:N50"/>
    <mergeCell ref="O49:O50"/>
    <mergeCell ref="A49:A50"/>
    <mergeCell ref="B49:B50"/>
    <mergeCell ref="W51:W52"/>
    <mergeCell ref="X51:X52"/>
    <mergeCell ref="C49:C50"/>
    <mergeCell ref="G49:G50"/>
    <mergeCell ref="H49:H50"/>
    <mergeCell ref="I49:I50"/>
    <mergeCell ref="S45:S46"/>
    <mergeCell ref="T45:T46"/>
    <mergeCell ref="U45:U46"/>
    <mergeCell ref="V45:V46"/>
    <mergeCell ref="W45:W46"/>
    <mergeCell ref="V49:V50"/>
    <mergeCell ref="W49:W50"/>
    <mergeCell ref="X45:X46"/>
    <mergeCell ref="M45:M46"/>
    <mergeCell ref="N45:N46"/>
    <mergeCell ref="O45:O46"/>
    <mergeCell ref="P45:P46"/>
    <mergeCell ref="Q45:Q46"/>
    <mergeCell ref="R45:R46"/>
    <mergeCell ref="X36:X40"/>
    <mergeCell ref="A45:A46"/>
    <mergeCell ref="B45:B46"/>
    <mergeCell ref="C45:C46"/>
    <mergeCell ref="G45:G46"/>
    <mergeCell ref="H45:H46"/>
    <mergeCell ref="I45:I46"/>
    <mergeCell ref="J45:J46"/>
    <mergeCell ref="K45:K46"/>
    <mergeCell ref="L45:L46"/>
    <mergeCell ref="R36:R40"/>
    <mergeCell ref="S36:S40"/>
    <mergeCell ref="T36:T40"/>
    <mergeCell ref="U36:U40"/>
    <mergeCell ref="V36:V40"/>
    <mergeCell ref="W36:W40"/>
    <mergeCell ref="L36:L40"/>
    <mergeCell ref="W31:W35"/>
    <mergeCell ref="X31:X35"/>
    <mergeCell ref="A36:A40"/>
    <mergeCell ref="B36:B40"/>
    <mergeCell ref="C36:C40"/>
    <mergeCell ref="G36:G40"/>
    <mergeCell ref="H36:H40"/>
    <mergeCell ref="I36:I40"/>
    <mergeCell ref="J36:J40"/>
    <mergeCell ref="K36:K40"/>
    <mergeCell ref="Q31:Q35"/>
    <mergeCell ref="R31:R35"/>
    <mergeCell ref="S31:S35"/>
    <mergeCell ref="T31:T35"/>
    <mergeCell ref="U31:U35"/>
    <mergeCell ref="V31:V35"/>
    <mergeCell ref="K31:K35"/>
    <mergeCell ref="L31:L35"/>
    <mergeCell ref="M31:M35"/>
    <mergeCell ref="K27:K30"/>
    <mergeCell ref="L27:L30"/>
    <mergeCell ref="M27:M30"/>
    <mergeCell ref="N27:N30"/>
    <mergeCell ref="M36:M40"/>
    <mergeCell ref="N36:N40"/>
    <mergeCell ref="O36:O40"/>
    <mergeCell ref="P36:P40"/>
    <mergeCell ref="Q36:Q40"/>
    <mergeCell ref="A27:A30"/>
    <mergeCell ref="B27:B30"/>
    <mergeCell ref="C27:C30"/>
    <mergeCell ref="G27:G30"/>
    <mergeCell ref="H27:H30"/>
    <mergeCell ref="I27:I30"/>
    <mergeCell ref="S19:S26"/>
    <mergeCell ref="T19:T26"/>
    <mergeCell ref="N31:N35"/>
    <mergeCell ref="O31:O35"/>
    <mergeCell ref="P31:P35"/>
    <mergeCell ref="A31:A35"/>
    <mergeCell ref="B31:B35"/>
    <mergeCell ref="C31:C35"/>
    <mergeCell ref="G31:G35"/>
    <mergeCell ref="H31:H35"/>
    <mergeCell ref="I31:I35"/>
    <mergeCell ref="J31:J35"/>
    <mergeCell ref="P27:P30"/>
    <mergeCell ref="Q27:Q30"/>
    <mergeCell ref="R27:R30"/>
    <mergeCell ref="S27:S30"/>
    <mergeCell ref="T27:T30"/>
    <mergeCell ref="J27:J30"/>
    <mergeCell ref="W19:W26"/>
    <mergeCell ref="X19:X26"/>
    <mergeCell ref="M19:M26"/>
    <mergeCell ref="N19:N26"/>
    <mergeCell ref="O19:O26"/>
    <mergeCell ref="P19:P26"/>
    <mergeCell ref="Q19:Q26"/>
    <mergeCell ref="R19:R26"/>
    <mergeCell ref="O27:O30"/>
    <mergeCell ref="V27:V30"/>
    <mergeCell ref="W27:W30"/>
    <mergeCell ref="X27:X30"/>
    <mergeCell ref="U27:U30"/>
    <mergeCell ref="X6:X18"/>
    <mergeCell ref="A19:A26"/>
    <mergeCell ref="B19:B26"/>
    <mergeCell ref="C19:C26"/>
    <mergeCell ref="G19:G26"/>
    <mergeCell ref="H19:H26"/>
    <mergeCell ref="I19:I26"/>
    <mergeCell ref="J19:J26"/>
    <mergeCell ref="K19:K26"/>
    <mergeCell ref="L19:L26"/>
    <mergeCell ref="R6:R18"/>
    <mergeCell ref="S6:S18"/>
    <mergeCell ref="T6:T18"/>
    <mergeCell ref="U6:U18"/>
    <mergeCell ref="V6:V18"/>
    <mergeCell ref="W6:W18"/>
    <mergeCell ref="L6:L18"/>
    <mergeCell ref="M6:M18"/>
    <mergeCell ref="N6:N18"/>
    <mergeCell ref="O6:O18"/>
    <mergeCell ref="P6:P18"/>
    <mergeCell ref="Q6:Q18"/>
    <mergeCell ref="U19:U26"/>
    <mergeCell ref="V19:V26"/>
    <mergeCell ref="C1:M1"/>
    <mergeCell ref="T2:U2"/>
    <mergeCell ref="V2:W2"/>
    <mergeCell ref="A6:A18"/>
    <mergeCell ref="B6:B18"/>
    <mergeCell ref="C6:C18"/>
    <mergeCell ref="G6:G18"/>
    <mergeCell ref="H6:H18"/>
    <mergeCell ref="I6:I18"/>
    <mergeCell ref="J6:J18"/>
    <mergeCell ref="K6:K18"/>
    <mergeCell ref="G2:G3"/>
    <mergeCell ref="H2:H3"/>
    <mergeCell ref="I2:I3"/>
    <mergeCell ref="N2:O2"/>
    <mergeCell ref="P2:Q2"/>
    <mergeCell ref="R2:S2"/>
    <mergeCell ref="A2:A3"/>
    <mergeCell ref="B2:B3"/>
    <mergeCell ref="C2:C3"/>
    <mergeCell ref="D2:D3"/>
    <mergeCell ref="E2:E3"/>
    <mergeCell ref="F2:F3"/>
  </mergeCells>
  <conditionalFormatting sqref="F4:F379">
    <cfRule type="cellIs" priority="1" dxfId="0" operator="equal" stopIfTrue="1">
      <formula>"#ref!"</formula>
    </cfRule>
  </conditionalFormatting>
  <printOptions gridLines="1" horizontalCentered="1"/>
  <pageMargins left="0.7000000000000001" right="0.7000000000000001" top="0.75" bottom="0.75" header="0.5118110236220472" footer="0.5118110236220472"/>
  <pageSetup fitToHeight="0" fitToWidth="1" horizontalDpi="300" verticalDpi="300" orientation="landscape" pageOrder="overThenDown" paperSize="9"/>
  <drawing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A1:X12"/>
  <sheetViews>
    <sheetView zoomScalePageLayoutView="0" workbookViewId="0" topLeftCell="A1">
      <pane ySplit="2" topLeftCell="A3" activePane="bottomLeft" state="frozen"/>
      <selection pane="topLeft" activeCell="A1" sqref="A1"/>
      <selection pane="bottomLeft" activeCell="C4" sqref="C4"/>
    </sheetView>
  </sheetViews>
  <sheetFormatPr defaultColWidth="12.57421875" defaultRowHeight="15.75" customHeight="1"/>
  <cols>
    <col min="1" max="2" width="12.57421875" style="0" customWidth="1"/>
    <col min="3" max="3" width="35.8515625" style="0" customWidth="1"/>
    <col min="4" max="4" width="16.7109375" style="0" customWidth="1"/>
    <col min="5" max="9" width="12.57421875" style="0" customWidth="1"/>
    <col min="10" max="10" width="41.140625" style="0" customWidth="1"/>
  </cols>
  <sheetData>
    <row r="1" spans="1:24" ht="115.5" customHeight="1" thickBot="1">
      <c r="A1" s="37"/>
      <c r="B1" s="37"/>
      <c r="C1" s="127" t="s">
        <v>530</v>
      </c>
      <c r="D1" s="127"/>
      <c r="E1" s="127"/>
      <c r="F1" s="127"/>
      <c r="G1" s="127"/>
      <c r="H1" s="127"/>
      <c r="I1" s="127"/>
      <c r="J1" s="127"/>
      <c r="K1" s="127"/>
      <c r="L1" s="127"/>
      <c r="M1" s="128"/>
      <c r="N1" s="129" t="s">
        <v>9</v>
      </c>
      <c r="O1" s="129"/>
      <c r="P1" s="129" t="s">
        <v>10</v>
      </c>
      <c r="Q1" s="129"/>
      <c r="R1" s="129" t="s">
        <v>11</v>
      </c>
      <c r="S1" s="129"/>
      <c r="T1" s="129" t="s">
        <v>12</v>
      </c>
      <c r="U1" s="129"/>
      <c r="V1" s="129" t="s">
        <v>13</v>
      </c>
      <c r="W1" s="129"/>
      <c r="X1" s="37"/>
    </row>
    <row r="2" spans="1:24" ht="51" thickBot="1">
      <c r="A2" s="38" t="s">
        <v>0</v>
      </c>
      <c r="B2" s="38" t="s">
        <v>1</v>
      </c>
      <c r="C2" s="38" t="s">
        <v>2</v>
      </c>
      <c r="D2" s="38" t="s">
        <v>3</v>
      </c>
      <c r="E2" s="38" t="s">
        <v>4</v>
      </c>
      <c r="F2" s="38" t="s">
        <v>531</v>
      </c>
      <c r="G2" s="39" t="s">
        <v>6</v>
      </c>
      <c r="H2" s="39" t="s">
        <v>7</v>
      </c>
      <c r="I2" s="40" t="s">
        <v>8</v>
      </c>
      <c r="J2" s="38" t="s">
        <v>14</v>
      </c>
      <c r="K2" s="38" t="s">
        <v>15</v>
      </c>
      <c r="L2" s="38" t="s">
        <v>16</v>
      </c>
      <c r="M2" s="38" t="s">
        <v>17</v>
      </c>
      <c r="N2" s="38" t="s">
        <v>18</v>
      </c>
      <c r="O2" s="38" t="s">
        <v>19</v>
      </c>
      <c r="P2" s="38" t="s">
        <v>18</v>
      </c>
      <c r="Q2" s="38" t="s">
        <v>19</v>
      </c>
      <c r="R2" s="38" t="s">
        <v>18</v>
      </c>
      <c r="S2" s="38" t="s">
        <v>19</v>
      </c>
      <c r="T2" s="38" t="s">
        <v>18</v>
      </c>
      <c r="U2" s="38" t="s">
        <v>19</v>
      </c>
      <c r="V2" s="38" t="s">
        <v>18</v>
      </c>
      <c r="W2" s="38" t="s">
        <v>19</v>
      </c>
      <c r="X2" s="38" t="s">
        <v>20</v>
      </c>
    </row>
    <row r="3" spans="1:24" ht="132" customHeight="1">
      <c r="A3" s="41">
        <v>1</v>
      </c>
      <c r="B3" s="41" t="s">
        <v>532</v>
      </c>
      <c r="C3" s="41" t="s">
        <v>533</v>
      </c>
      <c r="D3" s="41" t="s">
        <v>533</v>
      </c>
      <c r="E3" s="41" t="s">
        <v>24</v>
      </c>
      <c r="F3" s="42">
        <v>1</v>
      </c>
      <c r="G3" s="43">
        <v>8591.9</v>
      </c>
      <c r="H3" s="43">
        <v>8591.9</v>
      </c>
      <c r="I3" s="44">
        <v>17183.8</v>
      </c>
      <c r="J3" s="45"/>
      <c r="K3" s="41">
        <v>3</v>
      </c>
      <c r="L3" s="45"/>
      <c r="M3" s="45"/>
      <c r="N3" s="41"/>
      <c r="O3" s="45"/>
      <c r="P3" s="45"/>
      <c r="Q3" s="41"/>
      <c r="R3" s="41" t="s">
        <v>27</v>
      </c>
      <c r="S3" s="45"/>
      <c r="T3" s="41"/>
      <c r="U3" s="45"/>
      <c r="V3" s="41"/>
      <c r="W3" s="45"/>
      <c r="X3" s="41"/>
    </row>
    <row r="4" spans="1:24" ht="132" customHeight="1">
      <c r="A4" s="9">
        <v>2</v>
      </c>
      <c r="B4" s="9" t="s">
        <v>532</v>
      </c>
      <c r="C4" s="9" t="s">
        <v>534</v>
      </c>
      <c r="D4" s="9" t="s">
        <v>534</v>
      </c>
      <c r="E4" s="9" t="s">
        <v>535</v>
      </c>
      <c r="F4" s="46">
        <v>1</v>
      </c>
      <c r="G4" s="47"/>
      <c r="H4" s="22" t="s">
        <v>536</v>
      </c>
      <c r="I4" s="22" t="s">
        <v>536</v>
      </c>
      <c r="J4" s="10"/>
      <c r="K4" s="9">
        <v>3</v>
      </c>
      <c r="L4" s="10"/>
      <c r="M4" s="10"/>
      <c r="N4" s="9"/>
      <c r="O4" s="10"/>
      <c r="P4" s="10"/>
      <c r="Q4" s="9"/>
      <c r="R4" s="10"/>
      <c r="S4" s="10"/>
      <c r="T4" s="9"/>
      <c r="U4" s="10"/>
      <c r="V4" s="9"/>
      <c r="W4" s="10"/>
      <c r="X4" s="9"/>
    </row>
    <row r="5" spans="1:24" ht="183" customHeight="1">
      <c r="A5" s="41">
        <v>3</v>
      </c>
      <c r="B5" s="45" t="s">
        <v>532</v>
      </c>
      <c r="C5" s="45" t="s">
        <v>537</v>
      </c>
      <c r="D5" s="45" t="s">
        <v>538</v>
      </c>
      <c r="E5" s="45" t="s">
        <v>23</v>
      </c>
      <c r="F5" s="48">
        <v>5000</v>
      </c>
      <c r="G5" s="43" t="s">
        <v>539</v>
      </c>
      <c r="H5" s="43"/>
      <c r="I5" s="43" t="s">
        <v>539</v>
      </c>
      <c r="J5" s="45" t="s">
        <v>540</v>
      </c>
      <c r="K5" s="45">
        <v>1</v>
      </c>
      <c r="L5" s="45" t="s">
        <v>541</v>
      </c>
      <c r="M5" s="45" t="s">
        <v>542</v>
      </c>
      <c r="N5" s="41"/>
      <c r="O5" s="45" t="s">
        <v>27</v>
      </c>
      <c r="P5" s="45" t="s">
        <v>27</v>
      </c>
      <c r="Q5" s="41"/>
      <c r="R5" s="45" t="s">
        <v>543</v>
      </c>
      <c r="S5" s="45" t="s">
        <v>543</v>
      </c>
      <c r="T5" s="41"/>
      <c r="U5" s="45" t="s">
        <v>27</v>
      </c>
      <c r="V5" s="41"/>
      <c r="W5" s="45" t="s">
        <v>27</v>
      </c>
      <c r="X5" s="41"/>
    </row>
    <row r="6" spans="1:24" ht="105" customHeight="1">
      <c r="A6" s="9">
        <v>4</v>
      </c>
      <c r="B6" s="10" t="s">
        <v>532</v>
      </c>
      <c r="C6" s="9" t="s">
        <v>544</v>
      </c>
      <c r="D6" s="9" t="s">
        <v>544</v>
      </c>
      <c r="E6" s="9" t="s">
        <v>24</v>
      </c>
      <c r="F6" s="46">
        <v>1</v>
      </c>
      <c r="G6" s="47">
        <v>82500</v>
      </c>
      <c r="H6" s="47">
        <v>82500</v>
      </c>
      <c r="I6" s="22">
        <v>165000</v>
      </c>
      <c r="J6" s="9" t="s">
        <v>130</v>
      </c>
      <c r="K6" s="9">
        <v>3</v>
      </c>
      <c r="L6" s="10"/>
      <c r="M6" s="9" t="s">
        <v>151</v>
      </c>
      <c r="N6" s="9"/>
      <c r="O6" s="10"/>
      <c r="P6" s="10"/>
      <c r="Q6" s="9"/>
      <c r="R6" s="10"/>
      <c r="S6" s="10"/>
      <c r="T6" s="9"/>
      <c r="U6" s="10"/>
      <c r="V6" s="9"/>
      <c r="W6" s="10"/>
      <c r="X6" s="9"/>
    </row>
    <row r="7" spans="1:24" ht="105" customHeight="1">
      <c r="A7" s="41">
        <v>5</v>
      </c>
      <c r="B7" s="45" t="s">
        <v>532</v>
      </c>
      <c r="C7" s="41" t="s">
        <v>545</v>
      </c>
      <c r="D7" s="41" t="s">
        <v>546</v>
      </c>
      <c r="E7" s="41" t="s">
        <v>114</v>
      </c>
      <c r="F7" s="42">
        <v>1</v>
      </c>
      <c r="G7" s="43"/>
      <c r="H7" s="44" t="s">
        <v>547</v>
      </c>
      <c r="I7" s="44" t="s">
        <v>547</v>
      </c>
      <c r="J7" s="41" t="s">
        <v>130</v>
      </c>
      <c r="K7" s="41">
        <v>1</v>
      </c>
      <c r="L7" s="45"/>
      <c r="M7" s="41" t="s">
        <v>548</v>
      </c>
      <c r="N7" s="41" t="s">
        <v>372</v>
      </c>
      <c r="O7" s="45"/>
      <c r="P7" s="45"/>
      <c r="Q7" s="41" t="s">
        <v>372</v>
      </c>
      <c r="R7" s="45"/>
      <c r="S7" s="41" t="s">
        <v>372</v>
      </c>
      <c r="T7" s="41"/>
      <c r="U7" s="41" t="s">
        <v>130</v>
      </c>
      <c r="V7" s="41"/>
      <c r="W7" s="41" t="s">
        <v>372</v>
      </c>
      <c r="X7" s="41"/>
    </row>
    <row r="8" spans="1:24" ht="105" customHeight="1">
      <c r="A8" s="9">
        <v>6</v>
      </c>
      <c r="B8" s="10" t="s">
        <v>532</v>
      </c>
      <c r="C8" s="9" t="s">
        <v>549</v>
      </c>
      <c r="D8" s="9" t="s">
        <v>550</v>
      </c>
      <c r="E8" s="9" t="s">
        <v>24</v>
      </c>
      <c r="F8" s="46" t="s">
        <v>24</v>
      </c>
      <c r="G8" s="47"/>
      <c r="H8" s="22">
        <v>5679</v>
      </c>
      <c r="I8" s="47">
        <f>SUM(G8:H8)</f>
        <v>5679</v>
      </c>
      <c r="J8" s="9" t="s">
        <v>130</v>
      </c>
      <c r="K8" s="9">
        <v>1</v>
      </c>
      <c r="L8" s="9" t="s">
        <v>150</v>
      </c>
      <c r="M8" s="10"/>
      <c r="N8" s="9" t="s">
        <v>372</v>
      </c>
      <c r="O8" s="10"/>
      <c r="P8" s="10"/>
      <c r="Q8" s="9" t="s">
        <v>372</v>
      </c>
      <c r="R8" s="10"/>
      <c r="S8" s="9" t="s">
        <v>372</v>
      </c>
      <c r="T8" s="9"/>
      <c r="U8" s="9" t="s">
        <v>130</v>
      </c>
      <c r="V8" s="9"/>
      <c r="W8" s="9" t="s">
        <v>372</v>
      </c>
      <c r="X8" s="9"/>
    </row>
    <row r="9" spans="1:24" ht="105" customHeight="1">
      <c r="A9" s="41">
        <v>7</v>
      </c>
      <c r="B9" s="45" t="s">
        <v>532</v>
      </c>
      <c r="C9" s="41" t="s">
        <v>551</v>
      </c>
      <c r="D9" s="41" t="s">
        <v>552</v>
      </c>
      <c r="E9" s="41" t="s">
        <v>24</v>
      </c>
      <c r="F9" s="42" t="s">
        <v>24</v>
      </c>
      <c r="G9" s="43"/>
      <c r="H9" s="44">
        <v>39920</v>
      </c>
      <c r="I9" s="43">
        <f>SUM(G9:H9)</f>
        <v>39920</v>
      </c>
      <c r="J9" s="41" t="s">
        <v>130</v>
      </c>
      <c r="K9" s="41">
        <v>1</v>
      </c>
      <c r="L9" s="41" t="s">
        <v>150</v>
      </c>
      <c r="M9" s="45"/>
      <c r="N9" s="41" t="s">
        <v>372</v>
      </c>
      <c r="O9" s="45"/>
      <c r="P9" s="45"/>
      <c r="Q9" s="41" t="s">
        <v>372</v>
      </c>
      <c r="R9" s="45"/>
      <c r="S9" s="41" t="s">
        <v>372</v>
      </c>
      <c r="T9" s="41"/>
      <c r="U9" s="41" t="s">
        <v>130</v>
      </c>
      <c r="V9" s="41"/>
      <c r="W9" s="41" t="s">
        <v>372</v>
      </c>
      <c r="X9" s="41"/>
    </row>
    <row r="10" spans="1:24" ht="105" customHeight="1">
      <c r="A10" s="9">
        <v>8</v>
      </c>
      <c r="B10" s="10" t="s">
        <v>532</v>
      </c>
      <c r="C10" s="9" t="s">
        <v>553</v>
      </c>
      <c r="D10" s="9" t="s">
        <v>554</v>
      </c>
      <c r="E10" s="9" t="s">
        <v>24</v>
      </c>
      <c r="F10" s="46" t="s">
        <v>24</v>
      </c>
      <c r="G10" s="47">
        <f>I10*0.45</f>
        <v>87064.38</v>
      </c>
      <c r="H10" s="47">
        <f>I10*0.55</f>
        <v>106412.02</v>
      </c>
      <c r="I10" s="22">
        <v>193476.4</v>
      </c>
      <c r="J10" s="9" t="s">
        <v>130</v>
      </c>
      <c r="K10" s="9">
        <v>1</v>
      </c>
      <c r="L10" s="9" t="s">
        <v>555</v>
      </c>
      <c r="M10" s="10"/>
      <c r="N10" s="9" t="s">
        <v>372</v>
      </c>
      <c r="O10" s="10"/>
      <c r="P10" s="10"/>
      <c r="Q10" s="9" t="s">
        <v>372</v>
      </c>
      <c r="R10" s="10"/>
      <c r="S10" s="9" t="s">
        <v>372</v>
      </c>
      <c r="T10" s="9"/>
      <c r="U10" s="9" t="s">
        <v>130</v>
      </c>
      <c r="V10" s="9"/>
      <c r="W10" s="9" t="s">
        <v>372</v>
      </c>
      <c r="X10" s="9"/>
    </row>
    <row r="11" spans="1:24" ht="105" customHeight="1">
      <c r="A11" s="41">
        <v>9</v>
      </c>
      <c r="B11" s="45" t="s">
        <v>532</v>
      </c>
      <c r="C11" s="41" t="s">
        <v>556</v>
      </c>
      <c r="D11" s="41" t="s">
        <v>557</v>
      </c>
      <c r="E11" s="41" t="s">
        <v>24</v>
      </c>
      <c r="F11" s="42" t="s">
        <v>24</v>
      </c>
      <c r="G11" s="43">
        <f>I11*0.4</f>
        <v>68993.68000000001</v>
      </c>
      <c r="H11" s="43">
        <f>I11*0.6</f>
        <v>103490.52</v>
      </c>
      <c r="I11" s="44">
        <v>172484.2</v>
      </c>
      <c r="J11" s="41" t="s">
        <v>130</v>
      </c>
      <c r="K11" s="41">
        <v>1</v>
      </c>
      <c r="L11" s="41" t="s">
        <v>558</v>
      </c>
      <c r="M11" s="45"/>
      <c r="N11" s="41" t="s">
        <v>372</v>
      </c>
      <c r="O11" s="45"/>
      <c r="P11" s="45"/>
      <c r="Q11" s="41" t="s">
        <v>372</v>
      </c>
      <c r="R11" s="45"/>
      <c r="S11" s="41" t="s">
        <v>372</v>
      </c>
      <c r="T11" s="41"/>
      <c r="U11" s="41" t="s">
        <v>130</v>
      </c>
      <c r="V11" s="41"/>
      <c r="W11" s="41" t="s">
        <v>372</v>
      </c>
      <c r="X11" s="41"/>
    </row>
    <row r="12" spans="1:24" ht="13.5">
      <c r="A12" s="49"/>
      <c r="B12" s="49"/>
      <c r="C12" s="49"/>
      <c r="D12" s="49"/>
      <c r="E12" s="49"/>
      <c r="F12" s="50"/>
      <c r="G12" s="51"/>
      <c r="H12" s="51"/>
      <c r="I12" s="51"/>
      <c r="J12" s="49"/>
      <c r="K12" s="49"/>
      <c r="L12" s="49"/>
      <c r="M12" s="49"/>
      <c r="N12" s="49"/>
      <c r="O12" s="49"/>
      <c r="P12" s="49"/>
      <c r="Q12" s="49"/>
      <c r="R12" s="49"/>
      <c r="S12" s="49"/>
      <c r="T12" s="49"/>
      <c r="U12" s="49"/>
      <c r="V12" s="49"/>
      <c r="W12" s="49"/>
      <c r="X12" s="49"/>
    </row>
  </sheetData>
  <sheetProtection selectLockedCells="1" selectUnlockedCells="1"/>
  <mergeCells count="6">
    <mergeCell ref="V1:W1"/>
    <mergeCell ref="C1:M1"/>
    <mergeCell ref="N1:O1"/>
    <mergeCell ref="P1:Q1"/>
    <mergeCell ref="R1:S1"/>
    <mergeCell ref="T1:U1"/>
  </mergeCells>
  <printOptions gridLines="1" horizontalCentered="1"/>
  <pageMargins left="0.7000000000000001" right="0.7000000000000001" top="0.75" bottom="0.75" header="0.5118110236220472" footer="0.5118110236220472"/>
  <pageSetup fitToHeight="0" fitToWidth="1" horizontalDpi="300" verticalDpi="300" orientation="landscape" pageOrder="overThenDown" paperSize="9"/>
  <drawing r:id="rId1"/>
</worksheet>
</file>

<file path=xl/worksheets/sheet3.xml><?xml version="1.0" encoding="utf-8"?>
<worksheet xmlns="http://schemas.openxmlformats.org/spreadsheetml/2006/main" xmlns:r="http://schemas.openxmlformats.org/officeDocument/2006/relationships">
  <sheetPr>
    <tabColor rgb="FFD3FDFA"/>
  </sheetPr>
  <dimension ref="A1:M39"/>
  <sheetViews>
    <sheetView zoomScalePageLayoutView="0" workbookViewId="0" topLeftCell="A1">
      <selection activeCell="A1" sqref="A1:L39"/>
    </sheetView>
  </sheetViews>
  <sheetFormatPr defaultColWidth="8.7109375" defaultRowHeight="12.75"/>
  <cols>
    <col min="1" max="1" width="10.421875" style="66" customWidth="1"/>
    <col min="2" max="2" width="18.140625" style="66" customWidth="1"/>
    <col min="3" max="3" width="32.140625" style="65" customWidth="1"/>
    <col min="4" max="4" width="28.7109375" style="67" customWidth="1"/>
    <col min="5" max="6" width="17.7109375" style="66" customWidth="1"/>
    <col min="7" max="7" width="12.28125" style="66" customWidth="1"/>
    <col min="8" max="9" width="16.421875" style="66" customWidth="1"/>
    <col min="10" max="10" width="22.7109375" style="66" customWidth="1"/>
    <col min="11" max="11" width="27.28125" style="65" customWidth="1"/>
    <col min="12" max="12" width="19.421875" style="65" customWidth="1"/>
    <col min="13" max="13" width="17.8515625" style="65" customWidth="1"/>
    <col min="14" max="16384" width="8.7109375" style="65" customWidth="1"/>
  </cols>
  <sheetData>
    <row r="1" spans="1:12" ht="14.25" thickBot="1">
      <c r="A1" s="153"/>
      <c r="B1" s="153"/>
      <c r="C1" s="153"/>
      <c r="D1" s="153"/>
      <c r="E1" s="153"/>
      <c r="F1" s="153"/>
      <c r="G1" s="153"/>
      <c r="H1" s="153"/>
      <c r="I1" s="153"/>
      <c r="J1" s="153"/>
      <c r="K1" s="153"/>
      <c r="L1" s="70"/>
    </row>
    <row r="2" spans="1:12" ht="22.5" customHeight="1" thickBot="1" thickTop="1">
      <c r="A2" s="154"/>
      <c r="B2" s="155"/>
      <c r="C2" s="160" t="s">
        <v>968</v>
      </c>
      <c r="D2" s="161"/>
      <c r="E2" s="161"/>
      <c r="F2" s="161"/>
      <c r="G2" s="161"/>
      <c r="H2" s="161"/>
      <c r="I2" s="161"/>
      <c r="J2" s="161"/>
      <c r="K2" s="161"/>
      <c r="L2" s="68"/>
    </row>
    <row r="3" spans="1:12" ht="22.5" customHeight="1" thickBot="1" thickTop="1">
      <c r="A3" s="156"/>
      <c r="B3" s="157"/>
      <c r="C3" s="160" t="s">
        <v>967</v>
      </c>
      <c r="D3" s="161"/>
      <c r="E3" s="161"/>
      <c r="F3" s="161"/>
      <c r="G3" s="161"/>
      <c r="H3" s="161"/>
      <c r="I3" s="161"/>
      <c r="J3" s="161"/>
      <c r="K3" s="161"/>
      <c r="L3" s="68"/>
    </row>
    <row r="4" spans="1:12" ht="22.5" customHeight="1" thickBot="1" thickTop="1">
      <c r="A4" s="156"/>
      <c r="B4" s="157"/>
      <c r="C4" s="160" t="s">
        <v>966</v>
      </c>
      <c r="D4" s="161"/>
      <c r="E4" s="161"/>
      <c r="F4" s="161"/>
      <c r="G4" s="161"/>
      <c r="H4" s="161"/>
      <c r="I4" s="161"/>
      <c r="J4" s="161"/>
      <c r="K4" s="161"/>
      <c r="L4" s="68"/>
    </row>
    <row r="5" spans="1:12" ht="13.5" customHeight="1" thickTop="1">
      <c r="A5" s="156"/>
      <c r="B5" s="157"/>
      <c r="C5" s="162" t="s">
        <v>965</v>
      </c>
      <c r="D5" s="163"/>
      <c r="E5" s="163"/>
      <c r="F5" s="163"/>
      <c r="G5" s="163"/>
      <c r="H5" s="163"/>
      <c r="I5" s="163"/>
      <c r="J5" s="163"/>
      <c r="K5" s="164"/>
      <c r="L5" s="68"/>
    </row>
    <row r="6" spans="1:12" ht="14.25" thickBot="1">
      <c r="A6" s="158"/>
      <c r="B6" s="159"/>
      <c r="C6" s="165" t="s">
        <v>964</v>
      </c>
      <c r="D6" s="166"/>
      <c r="E6" s="166"/>
      <c r="F6" s="166"/>
      <c r="G6" s="166"/>
      <c r="H6" s="166"/>
      <c r="I6" s="166"/>
      <c r="J6" s="166"/>
      <c r="K6" s="167"/>
      <c r="L6" s="68"/>
    </row>
    <row r="7" spans="1:12" ht="15" thickBot="1" thickTop="1">
      <c r="A7" s="152"/>
      <c r="B7" s="152"/>
      <c r="C7" s="152"/>
      <c r="D7" s="152"/>
      <c r="E7" s="152"/>
      <c r="F7" s="152"/>
      <c r="G7" s="152"/>
      <c r="H7" s="152"/>
      <c r="I7" s="152"/>
      <c r="J7" s="152"/>
      <c r="K7" s="152"/>
      <c r="L7" s="70"/>
    </row>
    <row r="8" spans="1:12" s="93" customFormat="1" ht="29.25" thickBot="1" thickTop="1">
      <c r="A8" s="95" t="s">
        <v>963</v>
      </c>
      <c r="B8" s="95" t="s">
        <v>962</v>
      </c>
      <c r="C8" s="95" t="s">
        <v>569</v>
      </c>
      <c r="D8" s="95" t="s">
        <v>3</v>
      </c>
      <c r="E8" s="95" t="s">
        <v>961</v>
      </c>
      <c r="F8" s="95" t="s">
        <v>960</v>
      </c>
      <c r="G8" s="95" t="s">
        <v>959</v>
      </c>
      <c r="H8" s="95" t="s">
        <v>958</v>
      </c>
      <c r="I8" s="95" t="s">
        <v>957</v>
      </c>
      <c r="J8" s="95" t="s">
        <v>956</v>
      </c>
      <c r="K8" s="95" t="s">
        <v>955</v>
      </c>
      <c r="L8" s="94"/>
    </row>
    <row r="9" spans="1:13" ht="28.5" thickTop="1">
      <c r="A9" s="146">
        <v>1</v>
      </c>
      <c r="B9" s="146" t="s">
        <v>560</v>
      </c>
      <c r="C9" s="148" t="s">
        <v>954</v>
      </c>
      <c r="D9" s="69" t="s">
        <v>953</v>
      </c>
      <c r="E9" s="87" t="s">
        <v>110</v>
      </c>
      <c r="F9" s="87" t="s">
        <v>110</v>
      </c>
      <c r="G9" s="87">
        <v>150</v>
      </c>
      <c r="H9" s="132">
        <v>0.01</v>
      </c>
      <c r="I9" s="132"/>
      <c r="J9" s="144">
        <f>(G9*H9)+(G10*H10)+(G11*H11)+(G12*H12)+(G13*H13)+(G14*H14)</f>
        <v>399787</v>
      </c>
      <c r="K9" s="142" t="s">
        <v>952</v>
      </c>
      <c r="L9" s="92"/>
      <c r="M9" s="91"/>
    </row>
    <row r="10" spans="1:13" ht="28.5">
      <c r="A10" s="147"/>
      <c r="B10" s="147"/>
      <c r="C10" s="130"/>
      <c r="D10" s="70" t="s">
        <v>951</v>
      </c>
      <c r="E10" s="73" t="s">
        <v>110</v>
      </c>
      <c r="F10" s="73" t="s">
        <v>110</v>
      </c>
      <c r="G10" s="73">
        <v>20</v>
      </c>
      <c r="H10" s="133">
        <v>0.01</v>
      </c>
      <c r="I10" s="133"/>
      <c r="J10" s="145"/>
      <c r="K10" s="143"/>
      <c r="L10" s="92"/>
      <c r="M10" s="91"/>
    </row>
    <row r="11" spans="1:13" ht="42.75">
      <c r="A11" s="147"/>
      <c r="B11" s="147"/>
      <c r="C11" s="130"/>
      <c r="D11" s="70" t="s">
        <v>950</v>
      </c>
      <c r="E11" s="73" t="s">
        <v>110</v>
      </c>
      <c r="F11" s="73" t="s">
        <v>110</v>
      </c>
      <c r="G11" s="73">
        <v>170</v>
      </c>
      <c r="H11" s="133">
        <v>0.01</v>
      </c>
      <c r="I11" s="133"/>
      <c r="J11" s="145"/>
      <c r="K11" s="143"/>
      <c r="L11" s="92"/>
      <c r="M11" s="91"/>
    </row>
    <row r="12" spans="1:13" ht="28.5">
      <c r="A12" s="147"/>
      <c r="B12" s="147"/>
      <c r="C12" s="130"/>
      <c r="D12" s="70" t="s">
        <v>949</v>
      </c>
      <c r="E12" s="73" t="s">
        <v>110</v>
      </c>
      <c r="F12" s="73" t="s">
        <v>110</v>
      </c>
      <c r="G12" s="73">
        <v>150</v>
      </c>
      <c r="H12" s="133">
        <v>1872.34</v>
      </c>
      <c r="I12" s="133"/>
      <c r="J12" s="145"/>
      <c r="K12" s="143"/>
      <c r="L12" s="92"/>
      <c r="M12" s="91"/>
    </row>
    <row r="13" spans="1:13" ht="28.5">
      <c r="A13" s="147"/>
      <c r="B13" s="147"/>
      <c r="C13" s="130"/>
      <c r="D13" s="70" t="s">
        <v>948</v>
      </c>
      <c r="E13" s="73" t="s">
        <v>110</v>
      </c>
      <c r="F13" s="73" t="s">
        <v>110</v>
      </c>
      <c r="G13" s="73">
        <v>20</v>
      </c>
      <c r="H13" s="133">
        <v>5689.68</v>
      </c>
      <c r="I13" s="133"/>
      <c r="J13" s="145"/>
      <c r="K13" s="143"/>
      <c r="L13" s="92"/>
      <c r="M13" s="91"/>
    </row>
    <row r="14" spans="1:13" ht="28.5">
      <c r="A14" s="147"/>
      <c r="B14" s="147"/>
      <c r="C14" s="130"/>
      <c r="D14" s="70" t="s">
        <v>947</v>
      </c>
      <c r="E14" s="73" t="s">
        <v>110</v>
      </c>
      <c r="F14" s="73" t="s">
        <v>110</v>
      </c>
      <c r="G14" s="73">
        <v>20</v>
      </c>
      <c r="H14" s="133">
        <v>256.95</v>
      </c>
      <c r="I14" s="133"/>
      <c r="J14" s="145"/>
      <c r="K14" s="143"/>
      <c r="L14" s="92"/>
      <c r="M14" s="91"/>
    </row>
    <row r="15" spans="1:12" ht="174" customHeight="1">
      <c r="A15" s="73">
        <v>2</v>
      </c>
      <c r="B15" s="73" t="s">
        <v>946</v>
      </c>
      <c r="C15" s="74" t="s">
        <v>945</v>
      </c>
      <c r="D15" s="70" t="s">
        <v>944</v>
      </c>
      <c r="E15" s="73" t="s">
        <v>110</v>
      </c>
      <c r="F15" s="73">
        <v>1</v>
      </c>
      <c r="G15" s="73">
        <v>1</v>
      </c>
      <c r="H15" s="73" t="s">
        <v>110</v>
      </c>
      <c r="I15" s="90">
        <v>463730</v>
      </c>
      <c r="J15" s="89">
        <v>463730</v>
      </c>
      <c r="K15" s="70" t="s">
        <v>943</v>
      </c>
      <c r="L15" s="88"/>
    </row>
    <row r="16" spans="1:12" ht="145.5" customHeight="1">
      <c r="A16" s="73">
        <v>3</v>
      </c>
      <c r="B16" s="73" t="s">
        <v>920</v>
      </c>
      <c r="C16" s="74" t="s">
        <v>942</v>
      </c>
      <c r="D16" s="70" t="s">
        <v>941</v>
      </c>
      <c r="E16" s="73" t="s">
        <v>110</v>
      </c>
      <c r="F16" s="73">
        <v>100</v>
      </c>
      <c r="G16" s="73">
        <v>100</v>
      </c>
      <c r="H16" s="90" t="s">
        <v>110</v>
      </c>
      <c r="I16" s="90">
        <v>18</v>
      </c>
      <c r="J16" s="89">
        <f>G16*I16</f>
        <v>1800</v>
      </c>
      <c r="K16" s="70" t="s">
        <v>940</v>
      </c>
      <c r="L16" s="88"/>
    </row>
    <row r="17" spans="1:12" ht="54" customHeight="1">
      <c r="A17" s="147">
        <v>4</v>
      </c>
      <c r="B17" s="147" t="s">
        <v>897</v>
      </c>
      <c r="C17" s="130" t="s">
        <v>939</v>
      </c>
      <c r="D17" s="143" t="s">
        <v>938</v>
      </c>
      <c r="E17" s="147" t="s">
        <v>110</v>
      </c>
      <c r="F17" s="147">
        <v>15</v>
      </c>
      <c r="G17" s="147">
        <v>15</v>
      </c>
      <c r="H17" s="131" t="s">
        <v>110</v>
      </c>
      <c r="I17" s="131">
        <v>29975.09</v>
      </c>
      <c r="J17" s="149">
        <v>449626.4</v>
      </c>
      <c r="K17" s="143" t="s">
        <v>937</v>
      </c>
      <c r="L17" s="150"/>
    </row>
    <row r="18" spans="1:12" ht="54" customHeight="1">
      <c r="A18" s="147"/>
      <c r="B18" s="147"/>
      <c r="C18" s="130"/>
      <c r="D18" s="143"/>
      <c r="E18" s="147"/>
      <c r="F18" s="147"/>
      <c r="G18" s="147"/>
      <c r="H18" s="131"/>
      <c r="I18" s="131"/>
      <c r="J18" s="149"/>
      <c r="K18" s="143"/>
      <c r="L18" s="150"/>
    </row>
    <row r="19" spans="1:12" ht="54" customHeight="1">
      <c r="A19" s="147"/>
      <c r="B19" s="147"/>
      <c r="C19" s="130"/>
      <c r="D19" s="143"/>
      <c r="E19" s="147"/>
      <c r="F19" s="147"/>
      <c r="G19" s="147"/>
      <c r="H19" s="131"/>
      <c r="I19" s="131"/>
      <c r="J19" s="149"/>
      <c r="K19" s="143"/>
      <c r="L19" s="150"/>
    </row>
    <row r="20" spans="1:12" ht="37.5" customHeight="1">
      <c r="A20" s="147"/>
      <c r="B20" s="147"/>
      <c r="C20" s="130"/>
      <c r="D20" s="143"/>
      <c r="E20" s="147"/>
      <c r="F20" s="147"/>
      <c r="G20" s="147"/>
      <c r="H20" s="131"/>
      <c r="I20" s="131"/>
      <c r="J20" s="149"/>
      <c r="K20" s="143"/>
      <c r="L20" s="150"/>
    </row>
    <row r="21" spans="1:12" ht="42.75">
      <c r="A21" s="147">
        <v>5</v>
      </c>
      <c r="B21" s="147" t="s">
        <v>920</v>
      </c>
      <c r="C21" s="130" t="s">
        <v>936</v>
      </c>
      <c r="D21" s="70" t="s">
        <v>935</v>
      </c>
      <c r="E21" s="73" t="s">
        <v>110</v>
      </c>
      <c r="F21" s="73">
        <v>22</v>
      </c>
      <c r="G21" s="73">
        <v>22</v>
      </c>
      <c r="H21" s="131">
        <v>380</v>
      </c>
      <c r="I21" s="131"/>
      <c r="J21" s="151">
        <f>SUM(L21:L27)</f>
        <v>18694</v>
      </c>
      <c r="K21" s="143" t="s">
        <v>934</v>
      </c>
      <c r="L21" s="88">
        <f aca="true" t="shared" si="0" ref="L21:L27">G21*H21</f>
        <v>8360</v>
      </c>
    </row>
    <row r="22" spans="1:12" ht="96" customHeight="1">
      <c r="A22" s="147"/>
      <c r="B22" s="147"/>
      <c r="C22" s="130"/>
      <c r="D22" s="70" t="s">
        <v>933</v>
      </c>
      <c r="E22" s="73" t="s">
        <v>110</v>
      </c>
      <c r="F22" s="73">
        <v>5</v>
      </c>
      <c r="G22" s="73">
        <v>5</v>
      </c>
      <c r="H22" s="131">
        <v>450</v>
      </c>
      <c r="I22" s="131"/>
      <c r="J22" s="145"/>
      <c r="K22" s="143"/>
      <c r="L22" s="88">
        <f t="shared" si="0"/>
        <v>2250</v>
      </c>
    </row>
    <row r="23" spans="1:12" ht="28.5">
      <c r="A23" s="147"/>
      <c r="B23" s="147"/>
      <c r="C23" s="130"/>
      <c r="D23" s="70" t="s">
        <v>932</v>
      </c>
      <c r="E23" s="73" t="s">
        <v>110</v>
      </c>
      <c r="F23" s="73">
        <v>8</v>
      </c>
      <c r="G23" s="73">
        <v>8</v>
      </c>
      <c r="H23" s="131">
        <v>150</v>
      </c>
      <c r="I23" s="131"/>
      <c r="J23" s="145"/>
      <c r="K23" s="143"/>
      <c r="L23" s="88">
        <f t="shared" si="0"/>
        <v>1200</v>
      </c>
    </row>
    <row r="24" spans="1:12" ht="42.75">
      <c r="A24" s="147"/>
      <c r="B24" s="147"/>
      <c r="C24" s="130"/>
      <c r="D24" s="70" t="s">
        <v>931</v>
      </c>
      <c r="E24" s="73" t="s">
        <v>110</v>
      </c>
      <c r="F24" s="73">
        <v>12</v>
      </c>
      <c r="G24" s="73">
        <v>12</v>
      </c>
      <c r="H24" s="131">
        <v>180</v>
      </c>
      <c r="I24" s="131"/>
      <c r="J24" s="145"/>
      <c r="K24" s="143"/>
      <c r="L24" s="88">
        <f t="shared" si="0"/>
        <v>2160</v>
      </c>
    </row>
    <row r="25" spans="1:12" ht="42.75">
      <c r="A25" s="147"/>
      <c r="B25" s="147"/>
      <c r="C25" s="130"/>
      <c r="D25" s="70" t="s">
        <v>930</v>
      </c>
      <c r="E25" s="73" t="s">
        <v>110</v>
      </c>
      <c r="F25" s="73">
        <v>5</v>
      </c>
      <c r="G25" s="73">
        <v>5</v>
      </c>
      <c r="H25" s="131">
        <v>100</v>
      </c>
      <c r="I25" s="131"/>
      <c r="J25" s="145"/>
      <c r="K25" s="143"/>
      <c r="L25" s="88">
        <f t="shared" si="0"/>
        <v>500</v>
      </c>
    </row>
    <row r="26" spans="1:12" ht="28.5">
      <c r="A26" s="147"/>
      <c r="B26" s="147"/>
      <c r="C26" s="130"/>
      <c r="D26" s="70" t="s">
        <v>929</v>
      </c>
      <c r="E26" s="73" t="s">
        <v>110</v>
      </c>
      <c r="F26" s="73">
        <v>8</v>
      </c>
      <c r="G26" s="73">
        <v>8</v>
      </c>
      <c r="H26" s="131">
        <v>400</v>
      </c>
      <c r="I26" s="131"/>
      <c r="J26" s="145"/>
      <c r="K26" s="143"/>
      <c r="L26" s="88">
        <f t="shared" si="0"/>
        <v>3200</v>
      </c>
    </row>
    <row r="27" spans="1:12" ht="57">
      <c r="A27" s="147"/>
      <c r="B27" s="147"/>
      <c r="C27" s="130"/>
      <c r="D27" s="70" t="s">
        <v>928</v>
      </c>
      <c r="E27" s="73" t="s">
        <v>110</v>
      </c>
      <c r="F27" s="73">
        <v>8</v>
      </c>
      <c r="G27" s="73">
        <v>8</v>
      </c>
      <c r="H27" s="131">
        <v>128</v>
      </c>
      <c r="I27" s="131"/>
      <c r="J27" s="145"/>
      <c r="K27" s="143"/>
      <c r="L27" s="88">
        <f t="shared" si="0"/>
        <v>1024</v>
      </c>
    </row>
    <row r="28" spans="1:12" ht="281.25" customHeight="1">
      <c r="A28" s="73">
        <v>6</v>
      </c>
      <c r="B28" s="73" t="s">
        <v>560</v>
      </c>
      <c r="C28" s="74" t="s">
        <v>927</v>
      </c>
      <c r="D28" s="70" t="s">
        <v>926</v>
      </c>
      <c r="E28" s="73" t="s">
        <v>110</v>
      </c>
      <c r="F28" s="73">
        <v>1</v>
      </c>
      <c r="G28" s="73">
        <v>1</v>
      </c>
      <c r="H28" s="90" t="s">
        <v>110</v>
      </c>
      <c r="I28" s="90">
        <v>16320</v>
      </c>
      <c r="J28" s="89">
        <v>16320</v>
      </c>
      <c r="K28" s="70" t="s">
        <v>925</v>
      </c>
      <c r="L28" s="88"/>
    </row>
    <row r="29" spans="1:12" ht="238.5" customHeight="1">
      <c r="A29" s="73">
        <v>7</v>
      </c>
      <c r="B29" s="73" t="s">
        <v>924</v>
      </c>
      <c r="C29" s="74" t="s">
        <v>923</v>
      </c>
      <c r="D29" s="70" t="s">
        <v>922</v>
      </c>
      <c r="E29" s="73" t="s">
        <v>110</v>
      </c>
      <c r="F29" s="73">
        <v>6</v>
      </c>
      <c r="G29" s="73">
        <v>6</v>
      </c>
      <c r="H29" s="90" t="s">
        <v>110</v>
      </c>
      <c r="I29" s="90">
        <v>7845</v>
      </c>
      <c r="J29" s="89">
        <f>F29*I29</f>
        <v>47070</v>
      </c>
      <c r="K29" s="70" t="s">
        <v>921</v>
      </c>
      <c r="L29" s="88"/>
    </row>
    <row r="30" spans="1:12" ht="96.75" customHeight="1">
      <c r="A30" s="73">
        <v>8</v>
      </c>
      <c r="B30" s="73" t="s">
        <v>920</v>
      </c>
      <c r="C30" s="74" t="s">
        <v>919</v>
      </c>
      <c r="D30" s="70" t="s">
        <v>918</v>
      </c>
      <c r="E30" s="73" t="s">
        <v>110</v>
      </c>
      <c r="F30" s="73">
        <v>3</v>
      </c>
      <c r="G30" s="73">
        <v>3</v>
      </c>
      <c r="H30" s="90" t="s">
        <v>110</v>
      </c>
      <c r="I30" s="90">
        <v>1725</v>
      </c>
      <c r="J30" s="89">
        <f>I30*G30</f>
        <v>5175</v>
      </c>
      <c r="K30" s="70" t="s">
        <v>917</v>
      </c>
      <c r="L30" s="88"/>
    </row>
    <row r="31" spans="1:12" ht="171.75" customHeight="1">
      <c r="A31" s="73">
        <v>9</v>
      </c>
      <c r="B31" s="73" t="s">
        <v>916</v>
      </c>
      <c r="C31" s="74" t="s">
        <v>915</v>
      </c>
      <c r="D31" s="70" t="s">
        <v>914</v>
      </c>
      <c r="E31" s="73" t="s">
        <v>110</v>
      </c>
      <c r="F31" s="73" t="s">
        <v>110</v>
      </c>
      <c r="G31" s="73">
        <v>50</v>
      </c>
      <c r="H31" s="90" t="s">
        <v>110</v>
      </c>
      <c r="I31" s="90">
        <v>158.05</v>
      </c>
      <c r="J31" s="89">
        <f>G31*I31</f>
        <v>7902.500000000001</v>
      </c>
      <c r="K31" s="86" t="s">
        <v>913</v>
      </c>
      <c r="L31" s="88"/>
    </row>
    <row r="32" spans="1:12" ht="298.5" customHeight="1">
      <c r="A32" s="73">
        <v>10</v>
      </c>
      <c r="B32" s="73" t="s">
        <v>912</v>
      </c>
      <c r="C32" s="74" t="s">
        <v>911</v>
      </c>
      <c r="D32" s="70" t="s">
        <v>910</v>
      </c>
      <c r="E32" s="73">
        <v>12</v>
      </c>
      <c r="F32" s="73" t="s">
        <v>110</v>
      </c>
      <c r="G32" s="73">
        <v>12</v>
      </c>
      <c r="H32" s="90">
        <v>4400</v>
      </c>
      <c r="I32" s="90" t="s">
        <v>110</v>
      </c>
      <c r="J32" s="89">
        <v>52800</v>
      </c>
      <c r="K32" s="70" t="s">
        <v>909</v>
      </c>
      <c r="L32" s="88"/>
    </row>
    <row r="33" spans="1:12" ht="222" customHeight="1">
      <c r="A33" s="153">
        <v>11</v>
      </c>
      <c r="B33" s="153" t="s">
        <v>560</v>
      </c>
      <c r="C33" s="171" t="s">
        <v>908</v>
      </c>
      <c r="D33" s="86" t="s">
        <v>907</v>
      </c>
      <c r="E33" s="85" t="s">
        <v>110</v>
      </c>
      <c r="F33" s="85" t="s">
        <v>110</v>
      </c>
      <c r="G33" s="85">
        <v>160</v>
      </c>
      <c r="H33" s="172">
        <v>59.99</v>
      </c>
      <c r="I33" s="173"/>
      <c r="J33" s="168">
        <f>(H33*G33)+(H34*G34)</f>
        <v>27418.4</v>
      </c>
      <c r="K33" s="170" t="s">
        <v>906</v>
      </c>
      <c r="L33" s="83">
        <f>G33*H33</f>
        <v>9598.4</v>
      </c>
    </row>
    <row r="34" spans="1:12" ht="222" customHeight="1">
      <c r="A34" s="146"/>
      <c r="B34" s="146"/>
      <c r="C34" s="148"/>
      <c r="D34" s="86" t="s">
        <v>905</v>
      </c>
      <c r="E34" s="85" t="s">
        <v>110</v>
      </c>
      <c r="F34" s="85" t="s">
        <v>110</v>
      </c>
      <c r="G34" s="85">
        <v>900</v>
      </c>
      <c r="H34" s="172">
        <v>19.8</v>
      </c>
      <c r="I34" s="173"/>
      <c r="J34" s="169"/>
      <c r="K34" s="142"/>
      <c r="L34" s="83">
        <f>G34*H34</f>
        <v>17820</v>
      </c>
    </row>
    <row r="35" spans="1:12" ht="162" customHeight="1">
      <c r="A35" s="73">
        <v>12</v>
      </c>
      <c r="B35" s="73" t="s">
        <v>904</v>
      </c>
      <c r="C35" s="74" t="s">
        <v>903</v>
      </c>
      <c r="D35" s="86" t="s">
        <v>903</v>
      </c>
      <c r="E35" s="85">
        <v>0</v>
      </c>
      <c r="F35" s="85">
        <v>1</v>
      </c>
      <c r="G35" s="85">
        <v>1</v>
      </c>
      <c r="H35" s="84" t="s">
        <v>110</v>
      </c>
      <c r="I35" s="84">
        <v>10865</v>
      </c>
      <c r="J35" s="71">
        <f>I35</f>
        <v>10865</v>
      </c>
      <c r="K35" s="70" t="s">
        <v>902</v>
      </c>
      <c r="L35" s="83"/>
    </row>
    <row r="36" spans="1:12" ht="121.5" customHeight="1">
      <c r="A36" s="82">
        <v>13</v>
      </c>
      <c r="B36" s="82" t="s">
        <v>901</v>
      </c>
      <c r="C36" s="81" t="s">
        <v>900</v>
      </c>
      <c r="D36" s="80" t="s">
        <v>899</v>
      </c>
      <c r="E36" s="79" t="s">
        <v>110</v>
      </c>
      <c r="F36" s="79">
        <v>1</v>
      </c>
      <c r="G36" s="79">
        <v>1</v>
      </c>
      <c r="H36" s="78" t="s">
        <v>110</v>
      </c>
      <c r="I36" s="78">
        <v>14007.3</v>
      </c>
      <c r="J36" s="77">
        <v>14007.3</v>
      </c>
      <c r="K36" s="76" t="s">
        <v>898</v>
      </c>
      <c r="L36" s="75"/>
    </row>
    <row r="37" spans="1:12" ht="120" customHeight="1">
      <c r="A37" s="73">
        <v>14</v>
      </c>
      <c r="B37" s="73" t="s">
        <v>897</v>
      </c>
      <c r="C37" s="74" t="s">
        <v>896</v>
      </c>
      <c r="D37" s="70" t="s">
        <v>895</v>
      </c>
      <c r="E37" s="73" t="s">
        <v>110</v>
      </c>
      <c r="F37" s="73">
        <v>2</v>
      </c>
      <c r="G37" s="73">
        <v>2</v>
      </c>
      <c r="H37" s="73" t="s">
        <v>110</v>
      </c>
      <c r="I37" s="72">
        <v>15037.17</v>
      </c>
      <c r="J37" s="71">
        <f>G37*I37</f>
        <v>30074.34</v>
      </c>
      <c r="K37" s="70" t="s">
        <v>894</v>
      </c>
      <c r="L37" s="70"/>
    </row>
    <row r="38" spans="1:12" ht="14.25" thickBot="1">
      <c r="A38" s="134"/>
      <c r="B38" s="135"/>
      <c r="C38" s="135"/>
      <c r="D38" s="135"/>
      <c r="E38" s="135"/>
      <c r="F38" s="135"/>
      <c r="G38" s="135"/>
      <c r="H38" s="135"/>
      <c r="I38" s="135"/>
      <c r="J38" s="135"/>
      <c r="K38" s="136"/>
      <c r="L38" s="69"/>
    </row>
    <row r="39" spans="1:12" ht="21.75" customHeight="1" thickBot="1" thickTop="1">
      <c r="A39" s="137" t="s">
        <v>893</v>
      </c>
      <c r="B39" s="138"/>
      <c r="C39" s="138"/>
      <c r="D39" s="138"/>
      <c r="E39" s="138"/>
      <c r="F39" s="138"/>
      <c r="G39" s="138"/>
      <c r="H39" s="138"/>
      <c r="I39" s="139"/>
      <c r="J39" s="140">
        <f>SUM(J9:J37)</f>
        <v>1545269.94</v>
      </c>
      <c r="K39" s="141"/>
      <c r="L39" s="68"/>
    </row>
    <row r="40" ht="14.25" thickTop="1"/>
  </sheetData>
  <sheetProtection/>
  <mergeCells count="53">
    <mergeCell ref="J33:J34"/>
    <mergeCell ref="K33:K34"/>
    <mergeCell ref="A33:A34"/>
    <mergeCell ref="B33:B34"/>
    <mergeCell ref="C33:C34"/>
    <mergeCell ref="H33:I33"/>
    <mergeCell ref="H34:I34"/>
    <mergeCell ref="A7:K7"/>
    <mergeCell ref="A1:K1"/>
    <mergeCell ref="A2:B6"/>
    <mergeCell ref="C2:K2"/>
    <mergeCell ref="C3:K3"/>
    <mergeCell ref="C4:K4"/>
    <mergeCell ref="C5:K5"/>
    <mergeCell ref="C6:K6"/>
    <mergeCell ref="L17:L20"/>
    <mergeCell ref="J21:J27"/>
    <mergeCell ref="K21:K27"/>
    <mergeCell ref="A17:A20"/>
    <mergeCell ref="B17:B20"/>
    <mergeCell ref="C17:C20"/>
    <mergeCell ref="D17:D20"/>
    <mergeCell ref="E17:E20"/>
    <mergeCell ref="F17:F20"/>
    <mergeCell ref="G17:G20"/>
    <mergeCell ref="A38:K38"/>
    <mergeCell ref="A39:I39"/>
    <mergeCell ref="J39:K39"/>
    <mergeCell ref="K9:K14"/>
    <mergeCell ref="J9:J14"/>
    <mergeCell ref="A9:A14"/>
    <mergeCell ref="B9:B14"/>
    <mergeCell ref="C9:C14"/>
    <mergeCell ref="H17:H20"/>
    <mergeCell ref="I17:I20"/>
    <mergeCell ref="J17:J20"/>
    <mergeCell ref="K17:K20"/>
    <mergeCell ref="A21:A27"/>
    <mergeCell ref="B21:B27"/>
    <mergeCell ref="H22:I22"/>
    <mergeCell ref="H23:I23"/>
    <mergeCell ref="C21:C27"/>
    <mergeCell ref="H21:I21"/>
    <mergeCell ref="H9:I9"/>
    <mergeCell ref="H10:I10"/>
    <mergeCell ref="H11:I11"/>
    <mergeCell ref="H12:I12"/>
    <mergeCell ref="H13:I13"/>
    <mergeCell ref="H14:I14"/>
    <mergeCell ref="H25:I25"/>
    <mergeCell ref="H24:I24"/>
    <mergeCell ref="H27:I27"/>
    <mergeCell ref="H26:I26"/>
  </mergeCells>
  <printOptions/>
  <pageMargins left="0.2362204724409449" right="0.2362204724409449" top="0.7480314960629921" bottom="0.7480314960629921" header="0.31496062992125984" footer="0.31496062992125984"/>
  <pageSetup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H91"/>
  <sheetViews>
    <sheetView tabSelected="1" zoomScalePageLayoutView="0" workbookViewId="0" topLeftCell="A1">
      <selection activeCell="E4" sqref="E4"/>
    </sheetView>
  </sheetViews>
  <sheetFormatPr defaultColWidth="12.57421875" defaultRowHeight="15.75" customHeight="1"/>
  <cols>
    <col min="1" max="3" width="12.57421875" style="0" customWidth="1"/>
    <col min="4" max="4" width="25.8515625" style="0" customWidth="1"/>
    <col min="5" max="5" width="39.7109375" style="0" customWidth="1"/>
    <col min="6" max="6" width="19.140625" style="0" customWidth="1"/>
    <col min="7" max="7" width="12.57421875" style="0" customWidth="1"/>
    <col min="8" max="8" width="17.28125" style="0" customWidth="1"/>
  </cols>
  <sheetData>
    <row r="1" spans="1:8" ht="99" customHeight="1" thickBot="1">
      <c r="A1" s="52"/>
      <c r="B1" s="52"/>
      <c r="C1" s="175" t="s">
        <v>564</v>
      </c>
      <c r="D1" s="175"/>
      <c r="E1" s="175"/>
      <c r="F1" s="175"/>
      <c r="G1" s="175"/>
      <c r="H1" s="175"/>
    </row>
    <row r="2" spans="1:8" ht="15.75" customHeight="1">
      <c r="A2" s="174" t="s">
        <v>565</v>
      </c>
      <c r="B2" s="174"/>
      <c r="C2" s="174"/>
      <c r="D2" s="174"/>
      <c r="E2" s="174"/>
      <c r="F2" s="174"/>
      <c r="G2" s="174"/>
      <c r="H2" s="174"/>
    </row>
    <row r="3" spans="1:8" ht="30">
      <c r="A3" s="53" t="s">
        <v>559</v>
      </c>
      <c r="B3" s="53" t="s">
        <v>566</v>
      </c>
      <c r="C3" s="53" t="s">
        <v>567</v>
      </c>
      <c r="D3" s="53" t="s">
        <v>568</v>
      </c>
      <c r="E3" s="53" t="s">
        <v>569</v>
      </c>
      <c r="F3" s="53" t="s">
        <v>570</v>
      </c>
      <c r="G3" s="53" t="s">
        <v>571</v>
      </c>
      <c r="H3" s="53" t="s">
        <v>572</v>
      </c>
    </row>
    <row r="4" spans="1:8" ht="120">
      <c r="A4" s="54">
        <v>1</v>
      </c>
      <c r="B4" s="54">
        <v>2014</v>
      </c>
      <c r="C4" s="54" t="s">
        <v>573</v>
      </c>
      <c r="D4" s="54" t="s">
        <v>574</v>
      </c>
      <c r="E4" s="54" t="s">
        <v>575</v>
      </c>
      <c r="F4" s="54" t="s">
        <v>576</v>
      </c>
      <c r="G4" s="55">
        <v>45022</v>
      </c>
      <c r="H4" s="54" t="s">
        <v>577</v>
      </c>
    </row>
    <row r="5" spans="1:8" ht="120">
      <c r="A5" s="56">
        <v>2</v>
      </c>
      <c r="B5" s="56">
        <v>2014</v>
      </c>
      <c r="C5" s="56" t="s">
        <v>578</v>
      </c>
      <c r="D5" s="56" t="s">
        <v>579</v>
      </c>
      <c r="E5" s="56" t="s">
        <v>575</v>
      </c>
      <c r="F5" s="56" t="s">
        <v>576</v>
      </c>
      <c r="G5" s="57">
        <v>45022</v>
      </c>
      <c r="H5" s="56" t="s">
        <v>580</v>
      </c>
    </row>
    <row r="6" spans="1:8" ht="120">
      <c r="A6" s="54">
        <v>3</v>
      </c>
      <c r="B6" s="54">
        <v>2014</v>
      </c>
      <c r="C6" s="54" t="s">
        <v>581</v>
      </c>
      <c r="D6" s="54" t="s">
        <v>582</v>
      </c>
      <c r="E6" s="54" t="s">
        <v>575</v>
      </c>
      <c r="F6" s="54" t="s">
        <v>576</v>
      </c>
      <c r="G6" s="55">
        <v>45019</v>
      </c>
      <c r="H6" s="54" t="s">
        <v>583</v>
      </c>
    </row>
    <row r="7" spans="1:8" ht="120">
      <c r="A7" s="56">
        <v>4</v>
      </c>
      <c r="B7" s="56">
        <v>2014</v>
      </c>
      <c r="C7" s="56" t="s">
        <v>584</v>
      </c>
      <c r="D7" s="56" t="s">
        <v>585</v>
      </c>
      <c r="E7" s="56" t="s">
        <v>575</v>
      </c>
      <c r="F7" s="56" t="s">
        <v>576</v>
      </c>
      <c r="G7" s="57">
        <v>45022</v>
      </c>
      <c r="H7" s="56" t="s">
        <v>586</v>
      </c>
    </row>
    <row r="8" spans="1:8" ht="45">
      <c r="A8" s="54">
        <v>5</v>
      </c>
      <c r="B8" s="54">
        <v>2014</v>
      </c>
      <c r="C8" s="54" t="s">
        <v>587</v>
      </c>
      <c r="D8" s="54" t="s">
        <v>588</v>
      </c>
      <c r="E8" s="54" t="s">
        <v>589</v>
      </c>
      <c r="F8" s="54" t="s">
        <v>590</v>
      </c>
      <c r="G8" s="55">
        <v>44759</v>
      </c>
      <c r="H8" s="54" t="s">
        <v>591</v>
      </c>
    </row>
    <row r="9" spans="1:8" ht="60">
      <c r="A9" s="56">
        <v>6</v>
      </c>
      <c r="B9" s="56">
        <v>2016</v>
      </c>
      <c r="C9" s="56" t="s">
        <v>592</v>
      </c>
      <c r="D9" s="56" t="s">
        <v>593</v>
      </c>
      <c r="E9" s="56" t="s">
        <v>594</v>
      </c>
      <c r="F9" s="56" t="s">
        <v>576</v>
      </c>
      <c r="G9" s="57">
        <v>44961</v>
      </c>
      <c r="H9" s="56" t="s">
        <v>24</v>
      </c>
    </row>
    <row r="10" spans="1:8" ht="60">
      <c r="A10" s="54">
        <v>7</v>
      </c>
      <c r="B10" s="54">
        <v>2016</v>
      </c>
      <c r="C10" s="54" t="s">
        <v>595</v>
      </c>
      <c r="D10" s="54" t="s">
        <v>593</v>
      </c>
      <c r="E10" s="54" t="s">
        <v>596</v>
      </c>
      <c r="F10" s="54" t="s">
        <v>576</v>
      </c>
      <c r="G10" s="55">
        <v>44961</v>
      </c>
      <c r="H10" s="54" t="s">
        <v>24</v>
      </c>
    </row>
    <row r="11" spans="1:8" ht="60">
      <c r="A11" s="56">
        <v>8</v>
      </c>
      <c r="B11" s="56">
        <v>2017</v>
      </c>
      <c r="C11" s="56" t="s">
        <v>597</v>
      </c>
      <c r="D11" s="56" t="s">
        <v>598</v>
      </c>
      <c r="E11" s="56" t="s">
        <v>599</v>
      </c>
      <c r="F11" s="56" t="s">
        <v>590</v>
      </c>
      <c r="G11" s="57">
        <v>44735</v>
      </c>
      <c r="H11" s="56" t="s">
        <v>600</v>
      </c>
    </row>
    <row r="12" spans="1:8" ht="45">
      <c r="A12" s="54">
        <v>9</v>
      </c>
      <c r="B12" s="54">
        <v>2017</v>
      </c>
      <c r="C12" s="54" t="s">
        <v>601</v>
      </c>
      <c r="D12" s="54" t="s">
        <v>602</v>
      </c>
      <c r="E12" s="54" t="s">
        <v>603</v>
      </c>
      <c r="F12" s="54" t="s">
        <v>590</v>
      </c>
      <c r="G12" s="55">
        <v>44755</v>
      </c>
      <c r="H12" s="54" t="s">
        <v>604</v>
      </c>
    </row>
    <row r="13" spans="1:8" ht="135">
      <c r="A13" s="56">
        <v>10</v>
      </c>
      <c r="B13" s="56">
        <v>2017</v>
      </c>
      <c r="C13" s="56" t="s">
        <v>605</v>
      </c>
      <c r="D13" s="56" t="s">
        <v>606</v>
      </c>
      <c r="E13" s="56" t="s">
        <v>607</v>
      </c>
      <c r="F13" s="56" t="s">
        <v>590</v>
      </c>
      <c r="G13" s="57">
        <v>44716</v>
      </c>
      <c r="H13" s="56" t="s">
        <v>608</v>
      </c>
    </row>
    <row r="14" spans="1:8" ht="75">
      <c r="A14" s="54">
        <v>11</v>
      </c>
      <c r="B14" s="54">
        <v>2018</v>
      </c>
      <c r="C14" s="54" t="s">
        <v>609</v>
      </c>
      <c r="D14" s="54" t="s">
        <v>610</v>
      </c>
      <c r="E14" s="54" t="s">
        <v>611</v>
      </c>
      <c r="F14" s="54" t="s">
        <v>612</v>
      </c>
      <c r="G14" s="55">
        <v>44986</v>
      </c>
      <c r="H14" s="54" t="s">
        <v>613</v>
      </c>
    </row>
    <row r="15" spans="1:8" ht="120">
      <c r="A15" s="56">
        <v>12</v>
      </c>
      <c r="B15" s="56">
        <v>2018</v>
      </c>
      <c r="C15" s="56" t="s">
        <v>614</v>
      </c>
      <c r="D15" s="56" t="s">
        <v>615</v>
      </c>
      <c r="E15" s="56" t="s">
        <v>616</v>
      </c>
      <c r="F15" s="56" t="s">
        <v>612</v>
      </c>
      <c r="G15" s="57">
        <v>44965</v>
      </c>
      <c r="H15" s="56" t="s">
        <v>617</v>
      </c>
    </row>
    <row r="16" spans="1:8" ht="60">
      <c r="A16" s="54">
        <v>13</v>
      </c>
      <c r="B16" s="54">
        <v>2018</v>
      </c>
      <c r="C16" s="54" t="s">
        <v>618</v>
      </c>
      <c r="D16" s="54" t="s">
        <v>619</v>
      </c>
      <c r="E16" s="54" t="s">
        <v>620</v>
      </c>
      <c r="F16" s="54" t="s">
        <v>590</v>
      </c>
      <c r="G16" s="55">
        <v>44993</v>
      </c>
      <c r="H16" s="54" t="s">
        <v>621</v>
      </c>
    </row>
    <row r="17" spans="1:8" ht="75">
      <c r="A17" s="56">
        <v>14</v>
      </c>
      <c r="B17" s="56">
        <v>2018</v>
      </c>
      <c r="C17" s="56" t="s">
        <v>622</v>
      </c>
      <c r="D17" s="56" t="s">
        <v>623</v>
      </c>
      <c r="E17" s="56" t="s">
        <v>624</v>
      </c>
      <c r="F17" s="56" t="s">
        <v>590</v>
      </c>
      <c r="G17" s="57">
        <v>44753</v>
      </c>
      <c r="H17" s="56" t="s">
        <v>625</v>
      </c>
    </row>
    <row r="18" spans="1:8" ht="165">
      <c r="A18" s="54">
        <v>15</v>
      </c>
      <c r="B18" s="54">
        <v>2018</v>
      </c>
      <c r="C18" s="54" t="s">
        <v>626</v>
      </c>
      <c r="D18" s="54" t="s">
        <v>627</v>
      </c>
      <c r="E18" s="54" t="s">
        <v>628</v>
      </c>
      <c r="F18" s="54" t="s">
        <v>612</v>
      </c>
      <c r="G18" s="55">
        <v>44773</v>
      </c>
      <c r="H18" s="54" t="s">
        <v>629</v>
      </c>
    </row>
    <row r="19" spans="1:8" ht="75">
      <c r="A19" s="56">
        <v>16</v>
      </c>
      <c r="B19" s="56">
        <v>2018</v>
      </c>
      <c r="C19" s="56" t="s">
        <v>630</v>
      </c>
      <c r="D19" s="56" t="s">
        <v>631</v>
      </c>
      <c r="E19" s="56" t="s">
        <v>632</v>
      </c>
      <c r="F19" s="56" t="s">
        <v>590</v>
      </c>
      <c r="G19" s="57">
        <v>44760</v>
      </c>
      <c r="H19" s="56" t="s">
        <v>633</v>
      </c>
    </row>
    <row r="20" spans="1:8" ht="180">
      <c r="A20" s="54">
        <v>17</v>
      </c>
      <c r="B20" s="54">
        <v>2018</v>
      </c>
      <c r="C20" s="54" t="s">
        <v>634</v>
      </c>
      <c r="D20" s="54" t="s">
        <v>635</v>
      </c>
      <c r="E20" s="54" t="s">
        <v>636</v>
      </c>
      <c r="F20" s="54" t="s">
        <v>590</v>
      </c>
      <c r="G20" s="55">
        <v>44779</v>
      </c>
      <c r="H20" s="54" t="s">
        <v>637</v>
      </c>
    </row>
    <row r="21" spans="1:8" ht="180">
      <c r="A21" s="56">
        <v>18</v>
      </c>
      <c r="B21" s="56">
        <v>2019</v>
      </c>
      <c r="C21" s="56" t="s">
        <v>638</v>
      </c>
      <c r="D21" s="56" t="s">
        <v>639</v>
      </c>
      <c r="E21" s="56" t="s">
        <v>640</v>
      </c>
      <c r="F21" s="56" t="s">
        <v>641</v>
      </c>
      <c r="G21" s="57">
        <v>45013</v>
      </c>
      <c r="H21" s="56" t="s">
        <v>642</v>
      </c>
    </row>
    <row r="22" spans="1:8" ht="75">
      <c r="A22" s="54">
        <v>19</v>
      </c>
      <c r="B22" s="54">
        <v>2019</v>
      </c>
      <c r="C22" s="54" t="s">
        <v>643</v>
      </c>
      <c r="D22" s="54" t="s">
        <v>644</v>
      </c>
      <c r="E22" s="54" t="s">
        <v>645</v>
      </c>
      <c r="F22" s="54" t="s">
        <v>646</v>
      </c>
      <c r="G22" s="55">
        <v>44718</v>
      </c>
      <c r="H22" s="54" t="s">
        <v>647</v>
      </c>
    </row>
    <row r="23" spans="1:8" ht="150">
      <c r="A23" s="56">
        <v>20</v>
      </c>
      <c r="B23" s="56">
        <v>2019</v>
      </c>
      <c r="C23" s="56" t="s">
        <v>648</v>
      </c>
      <c r="D23" s="56" t="s">
        <v>649</v>
      </c>
      <c r="E23" s="56" t="s">
        <v>650</v>
      </c>
      <c r="F23" s="56" t="s">
        <v>641</v>
      </c>
      <c r="G23" s="57">
        <v>44737</v>
      </c>
      <c r="H23" s="56" t="s">
        <v>651</v>
      </c>
    </row>
    <row r="24" spans="1:8" ht="150">
      <c r="A24" s="54">
        <v>21</v>
      </c>
      <c r="B24" s="54">
        <v>2019</v>
      </c>
      <c r="C24" s="54" t="s">
        <v>652</v>
      </c>
      <c r="D24" s="54" t="s">
        <v>653</v>
      </c>
      <c r="E24" s="54" t="s">
        <v>654</v>
      </c>
      <c r="F24" s="54" t="s">
        <v>655</v>
      </c>
      <c r="G24" s="55">
        <v>45551</v>
      </c>
      <c r="H24" s="58"/>
    </row>
    <row r="25" spans="1:8" ht="150">
      <c r="A25" s="56">
        <v>22</v>
      </c>
      <c r="B25" s="56">
        <v>2019</v>
      </c>
      <c r="C25" s="56" t="s">
        <v>656</v>
      </c>
      <c r="D25" s="56" t="s">
        <v>657</v>
      </c>
      <c r="E25" s="56" t="s">
        <v>658</v>
      </c>
      <c r="F25" s="56" t="s">
        <v>659</v>
      </c>
      <c r="G25" s="57">
        <v>45567</v>
      </c>
      <c r="H25" s="59"/>
    </row>
    <row r="26" spans="1:8" ht="60">
      <c r="A26" s="54">
        <v>23</v>
      </c>
      <c r="B26" s="54">
        <v>2019</v>
      </c>
      <c r="C26" s="54" t="s">
        <v>660</v>
      </c>
      <c r="D26" s="54" t="s">
        <v>610</v>
      </c>
      <c r="E26" s="54" t="s">
        <v>661</v>
      </c>
      <c r="F26" s="54" t="s">
        <v>612</v>
      </c>
      <c r="G26" s="55">
        <v>44795</v>
      </c>
      <c r="H26" s="54" t="s">
        <v>662</v>
      </c>
    </row>
    <row r="27" spans="1:8" ht="105">
      <c r="A27" s="56">
        <v>24</v>
      </c>
      <c r="B27" s="56">
        <v>2019</v>
      </c>
      <c r="C27" s="56" t="s">
        <v>663</v>
      </c>
      <c r="D27" s="56" t="s">
        <v>664</v>
      </c>
      <c r="E27" s="56" t="s">
        <v>665</v>
      </c>
      <c r="F27" s="56" t="s">
        <v>666</v>
      </c>
      <c r="G27" s="60">
        <v>44890</v>
      </c>
      <c r="H27" s="56" t="s">
        <v>667</v>
      </c>
    </row>
    <row r="28" spans="1:8" ht="120">
      <c r="A28" s="54">
        <v>25</v>
      </c>
      <c r="B28" s="54">
        <v>2019</v>
      </c>
      <c r="C28" s="54" t="s">
        <v>668</v>
      </c>
      <c r="D28" s="54" t="s">
        <v>669</v>
      </c>
      <c r="E28" s="54" t="s">
        <v>670</v>
      </c>
      <c r="F28" s="54" t="s">
        <v>641</v>
      </c>
      <c r="G28" s="55">
        <v>44946</v>
      </c>
      <c r="H28" s="54" t="s">
        <v>671</v>
      </c>
    </row>
    <row r="29" spans="1:8" ht="75">
      <c r="A29" s="56">
        <v>26</v>
      </c>
      <c r="B29" s="56">
        <v>2019</v>
      </c>
      <c r="C29" s="56" t="s">
        <v>672</v>
      </c>
      <c r="D29" s="56" t="s">
        <v>673</v>
      </c>
      <c r="E29" s="56" t="s">
        <v>674</v>
      </c>
      <c r="F29" s="56" t="s">
        <v>612</v>
      </c>
      <c r="G29" s="57">
        <v>44900</v>
      </c>
      <c r="H29" s="56" t="s">
        <v>675</v>
      </c>
    </row>
    <row r="30" spans="1:8" ht="120">
      <c r="A30" s="54">
        <v>27</v>
      </c>
      <c r="B30" s="54">
        <v>2019</v>
      </c>
      <c r="C30" s="54" t="s">
        <v>676</v>
      </c>
      <c r="D30" s="54" t="s">
        <v>673</v>
      </c>
      <c r="E30" s="54" t="s">
        <v>677</v>
      </c>
      <c r="F30" s="54" t="s">
        <v>612</v>
      </c>
      <c r="G30" s="55">
        <v>44835</v>
      </c>
      <c r="H30" s="54" t="s">
        <v>678</v>
      </c>
    </row>
    <row r="31" spans="1:8" ht="75">
      <c r="A31" s="56">
        <v>28</v>
      </c>
      <c r="B31" s="56">
        <v>2019</v>
      </c>
      <c r="C31" s="56" t="s">
        <v>679</v>
      </c>
      <c r="D31" s="56" t="s">
        <v>680</v>
      </c>
      <c r="E31" s="56" t="s">
        <v>681</v>
      </c>
      <c r="F31" s="56" t="s">
        <v>612</v>
      </c>
      <c r="G31" s="60">
        <v>44915</v>
      </c>
      <c r="H31" s="56" t="s">
        <v>682</v>
      </c>
    </row>
    <row r="32" spans="1:8" ht="120">
      <c r="A32" s="54">
        <v>29</v>
      </c>
      <c r="B32" s="54">
        <v>2019</v>
      </c>
      <c r="C32" s="54" t="s">
        <v>683</v>
      </c>
      <c r="D32" s="54" t="s">
        <v>684</v>
      </c>
      <c r="E32" s="54" t="s">
        <v>685</v>
      </c>
      <c r="F32" s="54" t="s">
        <v>612</v>
      </c>
      <c r="G32" s="55">
        <v>44782</v>
      </c>
      <c r="H32" s="54" t="s">
        <v>686</v>
      </c>
    </row>
    <row r="33" spans="1:8" ht="105">
      <c r="A33" s="56">
        <v>30</v>
      </c>
      <c r="B33" s="56">
        <v>2019</v>
      </c>
      <c r="C33" s="56" t="s">
        <v>687</v>
      </c>
      <c r="D33" s="56" t="s">
        <v>673</v>
      </c>
      <c r="E33" s="56" t="s">
        <v>688</v>
      </c>
      <c r="F33" s="56" t="s">
        <v>612</v>
      </c>
      <c r="G33" s="57">
        <v>44807</v>
      </c>
      <c r="H33" s="56" t="s">
        <v>678</v>
      </c>
    </row>
    <row r="34" spans="1:8" ht="120">
      <c r="A34" s="54">
        <v>31</v>
      </c>
      <c r="B34" s="54">
        <v>2019</v>
      </c>
      <c r="C34" s="54" t="s">
        <v>689</v>
      </c>
      <c r="D34" s="54" t="s">
        <v>673</v>
      </c>
      <c r="E34" s="54" t="s">
        <v>690</v>
      </c>
      <c r="F34" s="54" t="s">
        <v>612</v>
      </c>
      <c r="G34" s="61">
        <v>44907</v>
      </c>
      <c r="H34" s="54" t="s">
        <v>691</v>
      </c>
    </row>
    <row r="35" spans="1:8" ht="90">
      <c r="A35" s="56">
        <v>32</v>
      </c>
      <c r="B35" s="56">
        <v>2020</v>
      </c>
      <c r="C35" s="56" t="s">
        <v>692</v>
      </c>
      <c r="D35" s="56" t="s">
        <v>693</v>
      </c>
      <c r="E35" s="56" t="s">
        <v>694</v>
      </c>
      <c r="F35" s="56" t="s">
        <v>641</v>
      </c>
      <c r="G35" s="57">
        <v>45001</v>
      </c>
      <c r="H35" s="56" t="s">
        <v>695</v>
      </c>
    </row>
    <row r="36" spans="1:8" ht="60">
      <c r="A36" s="54">
        <v>78</v>
      </c>
      <c r="B36" s="54">
        <v>2020</v>
      </c>
      <c r="C36" s="54" t="s">
        <v>696</v>
      </c>
      <c r="D36" s="54" t="s">
        <v>697</v>
      </c>
      <c r="E36" s="54" t="s">
        <v>698</v>
      </c>
      <c r="F36" s="54" t="s">
        <v>699</v>
      </c>
      <c r="G36" s="55">
        <v>45337</v>
      </c>
      <c r="H36" s="54" t="s">
        <v>700</v>
      </c>
    </row>
    <row r="37" spans="1:8" ht="60">
      <c r="A37" s="56">
        <v>33</v>
      </c>
      <c r="B37" s="56">
        <v>2020</v>
      </c>
      <c r="C37" s="56" t="s">
        <v>701</v>
      </c>
      <c r="D37" s="56" t="s">
        <v>702</v>
      </c>
      <c r="E37" s="56" t="s">
        <v>703</v>
      </c>
      <c r="F37" s="56" t="s">
        <v>704</v>
      </c>
      <c r="G37" s="57">
        <v>44991</v>
      </c>
      <c r="H37" s="56" t="s">
        <v>705</v>
      </c>
    </row>
    <row r="38" spans="1:8" ht="45">
      <c r="A38" s="54">
        <v>34</v>
      </c>
      <c r="B38" s="54">
        <v>2020</v>
      </c>
      <c r="C38" s="54" t="s">
        <v>706</v>
      </c>
      <c r="D38" s="54" t="s">
        <v>673</v>
      </c>
      <c r="E38" s="54" t="s">
        <v>707</v>
      </c>
      <c r="F38" s="54" t="s">
        <v>612</v>
      </c>
      <c r="G38" s="55">
        <v>44716</v>
      </c>
      <c r="H38" s="54" t="s">
        <v>708</v>
      </c>
    </row>
    <row r="39" spans="1:8" ht="45">
      <c r="A39" s="56">
        <v>35</v>
      </c>
      <c r="B39" s="56">
        <v>2020</v>
      </c>
      <c r="C39" s="56" t="s">
        <v>709</v>
      </c>
      <c r="D39" s="56" t="s">
        <v>673</v>
      </c>
      <c r="E39" s="56" t="s">
        <v>710</v>
      </c>
      <c r="F39" s="56" t="s">
        <v>612</v>
      </c>
      <c r="G39" s="57">
        <v>44986</v>
      </c>
      <c r="H39" s="56" t="s">
        <v>711</v>
      </c>
    </row>
    <row r="40" spans="1:8" ht="75">
      <c r="A40" s="54">
        <v>36</v>
      </c>
      <c r="B40" s="54">
        <v>2020</v>
      </c>
      <c r="C40" s="54" t="s">
        <v>712</v>
      </c>
      <c r="D40" s="54" t="s">
        <v>713</v>
      </c>
      <c r="E40" s="54" t="s">
        <v>714</v>
      </c>
      <c r="F40" s="54" t="s">
        <v>590</v>
      </c>
      <c r="G40" s="55">
        <v>45011</v>
      </c>
      <c r="H40" s="54" t="s">
        <v>715</v>
      </c>
    </row>
    <row r="41" spans="1:8" ht="45">
      <c r="A41" s="56">
        <v>37</v>
      </c>
      <c r="B41" s="56">
        <v>2020</v>
      </c>
      <c r="C41" s="56" t="s">
        <v>716</v>
      </c>
      <c r="D41" s="56" t="s">
        <v>673</v>
      </c>
      <c r="E41" s="56" t="s">
        <v>717</v>
      </c>
      <c r="F41" s="56" t="s">
        <v>612</v>
      </c>
      <c r="G41" s="57">
        <v>46082</v>
      </c>
      <c r="H41" s="56" t="s">
        <v>718</v>
      </c>
    </row>
    <row r="42" spans="1:8" ht="45">
      <c r="A42" s="54">
        <v>38</v>
      </c>
      <c r="B42" s="54">
        <v>2020</v>
      </c>
      <c r="C42" s="54" t="s">
        <v>719</v>
      </c>
      <c r="D42" s="54" t="s">
        <v>673</v>
      </c>
      <c r="E42" s="54" t="s">
        <v>720</v>
      </c>
      <c r="F42" s="54" t="s">
        <v>612</v>
      </c>
      <c r="G42" s="55">
        <v>46083</v>
      </c>
      <c r="H42" s="54" t="s">
        <v>721</v>
      </c>
    </row>
    <row r="43" spans="1:8" ht="45">
      <c r="A43" s="56">
        <v>39</v>
      </c>
      <c r="B43" s="56">
        <v>2020</v>
      </c>
      <c r="C43" s="56" t="s">
        <v>722</v>
      </c>
      <c r="D43" s="56" t="s">
        <v>673</v>
      </c>
      <c r="E43" s="56" t="s">
        <v>723</v>
      </c>
      <c r="F43" s="56" t="s">
        <v>612</v>
      </c>
      <c r="G43" s="57">
        <v>46086</v>
      </c>
      <c r="H43" s="56" t="s">
        <v>721</v>
      </c>
    </row>
    <row r="44" spans="1:8" ht="105">
      <c r="A44" s="54">
        <v>40</v>
      </c>
      <c r="B44" s="54">
        <v>2020</v>
      </c>
      <c r="C44" s="54" t="s">
        <v>724</v>
      </c>
      <c r="D44" s="54" t="s">
        <v>725</v>
      </c>
      <c r="E44" s="54" t="s">
        <v>726</v>
      </c>
      <c r="F44" s="54" t="s">
        <v>641</v>
      </c>
      <c r="G44" s="61">
        <v>44923</v>
      </c>
      <c r="H44" s="54" t="s">
        <v>727</v>
      </c>
    </row>
    <row r="45" spans="1:8" ht="90">
      <c r="A45" s="56">
        <v>41</v>
      </c>
      <c r="B45" s="56">
        <v>2020</v>
      </c>
      <c r="C45" s="56" t="s">
        <v>728</v>
      </c>
      <c r="D45" s="56" t="s">
        <v>729</v>
      </c>
      <c r="E45" s="56" t="s">
        <v>730</v>
      </c>
      <c r="F45" s="56" t="s">
        <v>590</v>
      </c>
      <c r="G45" s="57">
        <v>45052</v>
      </c>
      <c r="H45" s="56" t="s">
        <v>731</v>
      </c>
    </row>
    <row r="46" spans="1:8" ht="150">
      <c r="A46" s="54">
        <v>42</v>
      </c>
      <c r="B46" s="54">
        <v>2020</v>
      </c>
      <c r="C46" s="54" t="s">
        <v>732</v>
      </c>
      <c r="D46" s="54" t="s">
        <v>733</v>
      </c>
      <c r="E46" s="54" t="s">
        <v>734</v>
      </c>
      <c r="F46" s="54" t="s">
        <v>666</v>
      </c>
      <c r="G46" s="55">
        <v>45052</v>
      </c>
      <c r="H46" s="54" t="s">
        <v>735</v>
      </c>
    </row>
    <row r="47" spans="1:8" ht="150">
      <c r="A47" s="56">
        <v>43</v>
      </c>
      <c r="B47" s="56">
        <v>2020</v>
      </c>
      <c r="C47" s="56" t="s">
        <v>736</v>
      </c>
      <c r="D47" s="56" t="s">
        <v>737</v>
      </c>
      <c r="E47" s="56" t="s">
        <v>738</v>
      </c>
      <c r="F47" s="56" t="s">
        <v>646</v>
      </c>
      <c r="G47" s="57">
        <v>44769</v>
      </c>
      <c r="H47" s="56" t="s">
        <v>739</v>
      </c>
    </row>
    <row r="48" spans="1:8" ht="120">
      <c r="A48" s="54">
        <v>44</v>
      </c>
      <c r="B48" s="54">
        <v>2020</v>
      </c>
      <c r="C48" s="54" t="s">
        <v>740</v>
      </c>
      <c r="D48" s="54" t="s">
        <v>741</v>
      </c>
      <c r="E48" s="54" t="s">
        <v>742</v>
      </c>
      <c r="F48" s="54" t="s">
        <v>612</v>
      </c>
      <c r="G48" s="55">
        <v>44769</v>
      </c>
      <c r="H48" s="54" t="s">
        <v>743</v>
      </c>
    </row>
    <row r="49" spans="1:8" ht="45">
      <c r="A49" s="56">
        <v>45</v>
      </c>
      <c r="B49" s="56">
        <v>2020</v>
      </c>
      <c r="C49" s="56" t="s">
        <v>744</v>
      </c>
      <c r="D49" s="56" t="s">
        <v>745</v>
      </c>
      <c r="E49" s="56" t="s">
        <v>746</v>
      </c>
      <c r="F49" s="56" t="s">
        <v>641</v>
      </c>
      <c r="G49" s="57">
        <v>44786</v>
      </c>
      <c r="H49" s="56" t="s">
        <v>747</v>
      </c>
    </row>
    <row r="50" spans="1:8" ht="315">
      <c r="A50" s="54">
        <v>46</v>
      </c>
      <c r="B50" s="54">
        <v>2020</v>
      </c>
      <c r="C50" s="54" t="s">
        <v>748</v>
      </c>
      <c r="D50" s="54" t="s">
        <v>749</v>
      </c>
      <c r="E50" s="54" t="s">
        <v>750</v>
      </c>
      <c r="F50" s="54" t="s">
        <v>704</v>
      </c>
      <c r="G50" s="61">
        <v>44863</v>
      </c>
      <c r="H50" s="54" t="s">
        <v>751</v>
      </c>
    </row>
    <row r="51" spans="1:8" ht="105">
      <c r="A51" s="56">
        <v>53</v>
      </c>
      <c r="B51" s="56">
        <v>2020</v>
      </c>
      <c r="C51" s="56" t="s">
        <v>752</v>
      </c>
      <c r="D51" s="56" t="s">
        <v>673</v>
      </c>
      <c r="E51" s="56" t="s">
        <v>753</v>
      </c>
      <c r="F51" s="56" t="s">
        <v>612</v>
      </c>
      <c r="G51" s="57">
        <v>46237</v>
      </c>
      <c r="H51" s="56" t="s">
        <v>754</v>
      </c>
    </row>
    <row r="52" spans="1:8" ht="120">
      <c r="A52" s="54">
        <v>54</v>
      </c>
      <c r="B52" s="54">
        <v>2020</v>
      </c>
      <c r="C52" s="54" t="s">
        <v>755</v>
      </c>
      <c r="D52" s="54" t="s">
        <v>673</v>
      </c>
      <c r="E52" s="54" t="s">
        <v>756</v>
      </c>
      <c r="F52" s="54" t="s">
        <v>612</v>
      </c>
      <c r="G52" s="55">
        <v>46237</v>
      </c>
      <c r="H52" s="54" t="s">
        <v>757</v>
      </c>
    </row>
    <row r="53" spans="1:8" ht="120">
      <c r="A53" s="56">
        <v>55</v>
      </c>
      <c r="B53" s="56">
        <v>2020</v>
      </c>
      <c r="C53" s="56" t="s">
        <v>758</v>
      </c>
      <c r="D53" s="56" t="s">
        <v>673</v>
      </c>
      <c r="E53" s="56" t="s">
        <v>759</v>
      </c>
      <c r="F53" s="56" t="s">
        <v>612</v>
      </c>
      <c r="G53" s="57">
        <v>44833</v>
      </c>
      <c r="H53" s="56" t="s">
        <v>760</v>
      </c>
    </row>
    <row r="54" spans="1:8" ht="120">
      <c r="A54" s="54">
        <v>56</v>
      </c>
      <c r="B54" s="54">
        <v>2020</v>
      </c>
      <c r="C54" s="54" t="s">
        <v>761</v>
      </c>
      <c r="D54" s="54" t="s">
        <v>673</v>
      </c>
      <c r="E54" s="54" t="s">
        <v>762</v>
      </c>
      <c r="F54" s="54" t="s">
        <v>612</v>
      </c>
      <c r="G54" s="55">
        <v>44818</v>
      </c>
      <c r="H54" s="54" t="s">
        <v>763</v>
      </c>
    </row>
    <row r="55" spans="1:8" ht="120">
      <c r="A55" s="56">
        <v>57</v>
      </c>
      <c r="B55" s="56">
        <v>2020</v>
      </c>
      <c r="C55" s="56" t="s">
        <v>764</v>
      </c>
      <c r="D55" s="56" t="s">
        <v>673</v>
      </c>
      <c r="E55" s="56" t="s">
        <v>765</v>
      </c>
      <c r="F55" s="56" t="s">
        <v>612</v>
      </c>
      <c r="G55" s="57">
        <v>44833</v>
      </c>
      <c r="H55" s="56" t="s">
        <v>766</v>
      </c>
    </row>
    <row r="56" spans="1:8" ht="120">
      <c r="A56" s="54">
        <v>58</v>
      </c>
      <c r="B56" s="54">
        <v>2020</v>
      </c>
      <c r="C56" s="54" t="s">
        <v>767</v>
      </c>
      <c r="D56" s="54" t="s">
        <v>673</v>
      </c>
      <c r="E56" s="54" t="s">
        <v>768</v>
      </c>
      <c r="F56" s="54" t="s">
        <v>612</v>
      </c>
      <c r="G56" s="55">
        <v>44833</v>
      </c>
      <c r="H56" s="54" t="s">
        <v>769</v>
      </c>
    </row>
    <row r="57" spans="1:8" ht="120">
      <c r="A57" s="56">
        <v>59</v>
      </c>
      <c r="B57" s="56">
        <v>2020</v>
      </c>
      <c r="C57" s="56" t="s">
        <v>770</v>
      </c>
      <c r="D57" s="56" t="s">
        <v>673</v>
      </c>
      <c r="E57" s="56" t="s">
        <v>771</v>
      </c>
      <c r="F57" s="56" t="s">
        <v>612</v>
      </c>
      <c r="G57" s="57">
        <v>44833</v>
      </c>
      <c r="H57" s="56" t="s">
        <v>772</v>
      </c>
    </row>
    <row r="58" spans="1:8" ht="120">
      <c r="A58" s="54">
        <v>60</v>
      </c>
      <c r="B58" s="54">
        <v>2020</v>
      </c>
      <c r="C58" s="54" t="s">
        <v>773</v>
      </c>
      <c r="D58" s="54" t="s">
        <v>673</v>
      </c>
      <c r="E58" s="54" t="s">
        <v>774</v>
      </c>
      <c r="F58" s="54" t="s">
        <v>612</v>
      </c>
      <c r="G58" s="55">
        <v>44833</v>
      </c>
      <c r="H58" s="54" t="s">
        <v>775</v>
      </c>
    </row>
    <row r="59" spans="1:8" ht="120">
      <c r="A59" s="56">
        <v>61</v>
      </c>
      <c r="B59" s="56">
        <v>2020</v>
      </c>
      <c r="C59" s="56" t="s">
        <v>776</v>
      </c>
      <c r="D59" s="56" t="s">
        <v>673</v>
      </c>
      <c r="E59" s="56" t="s">
        <v>777</v>
      </c>
      <c r="F59" s="56" t="s">
        <v>612</v>
      </c>
      <c r="G59" s="57">
        <v>44818</v>
      </c>
      <c r="H59" s="56" t="s">
        <v>778</v>
      </c>
    </row>
    <row r="60" spans="1:8" ht="120">
      <c r="A60" s="54">
        <v>62</v>
      </c>
      <c r="B60" s="54">
        <v>2020</v>
      </c>
      <c r="C60" s="54" t="s">
        <v>779</v>
      </c>
      <c r="D60" s="54" t="s">
        <v>673</v>
      </c>
      <c r="E60" s="54" t="s">
        <v>780</v>
      </c>
      <c r="F60" s="54" t="s">
        <v>612</v>
      </c>
      <c r="G60" s="55">
        <v>44833</v>
      </c>
      <c r="H60" s="54" t="s">
        <v>781</v>
      </c>
    </row>
    <row r="61" spans="1:8" ht="120">
      <c r="A61" s="56">
        <v>63</v>
      </c>
      <c r="B61" s="56">
        <v>2020</v>
      </c>
      <c r="C61" s="56" t="s">
        <v>782</v>
      </c>
      <c r="D61" s="56" t="s">
        <v>673</v>
      </c>
      <c r="E61" s="56" t="s">
        <v>783</v>
      </c>
      <c r="F61" s="56" t="s">
        <v>612</v>
      </c>
      <c r="G61" s="57">
        <v>44833</v>
      </c>
      <c r="H61" s="56" t="s">
        <v>784</v>
      </c>
    </row>
    <row r="62" spans="1:8" ht="135">
      <c r="A62" s="54">
        <v>47</v>
      </c>
      <c r="B62" s="54">
        <v>2020</v>
      </c>
      <c r="C62" s="54" t="s">
        <v>785</v>
      </c>
      <c r="D62" s="54" t="s">
        <v>786</v>
      </c>
      <c r="E62" s="54" t="s">
        <v>787</v>
      </c>
      <c r="F62" s="54" t="s">
        <v>590</v>
      </c>
      <c r="G62" s="61">
        <v>44890</v>
      </c>
      <c r="H62" s="54" t="s">
        <v>788</v>
      </c>
    </row>
    <row r="63" spans="1:8" ht="75">
      <c r="A63" s="56">
        <v>48</v>
      </c>
      <c r="B63" s="56">
        <v>2020</v>
      </c>
      <c r="C63" s="56" t="s">
        <v>789</v>
      </c>
      <c r="D63" s="56" t="s">
        <v>790</v>
      </c>
      <c r="E63" s="56" t="s">
        <v>791</v>
      </c>
      <c r="F63" s="56" t="s">
        <v>659</v>
      </c>
      <c r="G63" s="60">
        <v>44909</v>
      </c>
      <c r="H63" s="56" t="s">
        <v>792</v>
      </c>
    </row>
    <row r="64" spans="1:8" ht="75">
      <c r="A64" s="54">
        <v>49</v>
      </c>
      <c r="B64" s="54">
        <v>2020</v>
      </c>
      <c r="C64" s="54" t="s">
        <v>793</v>
      </c>
      <c r="D64" s="54" t="s">
        <v>794</v>
      </c>
      <c r="E64" s="54" t="s">
        <v>795</v>
      </c>
      <c r="F64" s="54" t="s">
        <v>666</v>
      </c>
      <c r="G64" s="55">
        <v>44897</v>
      </c>
      <c r="H64" s="54" t="s">
        <v>796</v>
      </c>
    </row>
    <row r="65" spans="1:8" ht="45">
      <c r="A65" s="56">
        <v>50</v>
      </c>
      <c r="B65" s="56">
        <v>2020</v>
      </c>
      <c r="C65" s="56" t="s">
        <v>797</v>
      </c>
      <c r="D65" s="56" t="s">
        <v>798</v>
      </c>
      <c r="E65" s="56" t="s">
        <v>799</v>
      </c>
      <c r="F65" s="56" t="s">
        <v>612</v>
      </c>
      <c r="G65" s="60">
        <v>46020</v>
      </c>
      <c r="H65" s="56" t="s">
        <v>800</v>
      </c>
    </row>
    <row r="66" spans="1:8" ht="120">
      <c r="A66" s="54">
        <v>51</v>
      </c>
      <c r="B66" s="54">
        <v>2020</v>
      </c>
      <c r="C66" s="54" t="s">
        <v>801</v>
      </c>
      <c r="D66" s="54" t="s">
        <v>673</v>
      </c>
      <c r="E66" s="54" t="s">
        <v>802</v>
      </c>
      <c r="F66" s="54" t="s">
        <v>612</v>
      </c>
      <c r="G66" s="55">
        <v>46167</v>
      </c>
      <c r="H66" s="54" t="s">
        <v>803</v>
      </c>
    </row>
    <row r="67" spans="1:8" ht="120">
      <c r="A67" s="56">
        <v>52</v>
      </c>
      <c r="B67" s="56">
        <v>2020</v>
      </c>
      <c r="C67" s="56" t="s">
        <v>804</v>
      </c>
      <c r="D67" s="56" t="s">
        <v>673</v>
      </c>
      <c r="E67" s="56" t="s">
        <v>805</v>
      </c>
      <c r="F67" s="56" t="s">
        <v>612</v>
      </c>
      <c r="G67" s="57">
        <v>46186</v>
      </c>
      <c r="H67" s="56" t="s">
        <v>806</v>
      </c>
    </row>
    <row r="68" spans="1:8" ht="45">
      <c r="A68" s="54">
        <v>64</v>
      </c>
      <c r="B68" s="54">
        <v>2021</v>
      </c>
      <c r="C68" s="54" t="s">
        <v>807</v>
      </c>
      <c r="D68" s="54" t="s">
        <v>808</v>
      </c>
      <c r="E68" s="54" t="s">
        <v>809</v>
      </c>
      <c r="F68" s="54" t="s">
        <v>641</v>
      </c>
      <c r="G68" s="55">
        <v>44946</v>
      </c>
      <c r="H68" s="54" t="s">
        <v>810</v>
      </c>
    </row>
    <row r="69" spans="1:8" ht="90">
      <c r="A69" s="56">
        <v>65</v>
      </c>
      <c r="B69" s="56">
        <v>2021</v>
      </c>
      <c r="C69" s="56" t="s">
        <v>811</v>
      </c>
      <c r="D69" s="56" t="s">
        <v>812</v>
      </c>
      <c r="E69" s="56" t="s">
        <v>813</v>
      </c>
      <c r="F69" s="56" t="s">
        <v>666</v>
      </c>
      <c r="G69" s="57">
        <v>45051</v>
      </c>
      <c r="H69" s="56" t="s">
        <v>814</v>
      </c>
    </row>
    <row r="70" spans="1:8" ht="90">
      <c r="A70" s="54">
        <v>66</v>
      </c>
      <c r="B70" s="54">
        <v>2021</v>
      </c>
      <c r="C70" s="54" t="s">
        <v>815</v>
      </c>
      <c r="D70" s="54" t="s">
        <v>816</v>
      </c>
      <c r="E70" s="54" t="s">
        <v>817</v>
      </c>
      <c r="F70" s="54" t="s">
        <v>666</v>
      </c>
      <c r="G70" s="55">
        <v>44709</v>
      </c>
      <c r="H70" s="54" t="s">
        <v>561</v>
      </c>
    </row>
    <row r="71" spans="1:8" ht="30">
      <c r="A71" s="56">
        <v>67</v>
      </c>
      <c r="B71" s="56">
        <v>2021</v>
      </c>
      <c r="C71" s="56" t="s">
        <v>818</v>
      </c>
      <c r="D71" s="56" t="s">
        <v>819</v>
      </c>
      <c r="E71" s="56" t="s">
        <v>820</v>
      </c>
      <c r="F71" s="56" t="s">
        <v>821</v>
      </c>
      <c r="G71" s="57">
        <v>44798</v>
      </c>
      <c r="H71" s="56" t="s">
        <v>822</v>
      </c>
    </row>
    <row r="72" spans="1:8" ht="90">
      <c r="A72" s="54">
        <v>68</v>
      </c>
      <c r="B72" s="54">
        <v>2021</v>
      </c>
      <c r="C72" s="54" t="s">
        <v>823</v>
      </c>
      <c r="D72" s="54" t="s">
        <v>702</v>
      </c>
      <c r="E72" s="54" t="s">
        <v>824</v>
      </c>
      <c r="F72" s="54" t="s">
        <v>704</v>
      </c>
      <c r="G72" s="55">
        <v>44820</v>
      </c>
      <c r="H72" s="54" t="s">
        <v>825</v>
      </c>
    </row>
    <row r="73" spans="1:8" ht="60">
      <c r="A73" s="56">
        <v>75</v>
      </c>
      <c r="B73" s="56">
        <v>2021</v>
      </c>
      <c r="C73" s="56" t="s">
        <v>826</v>
      </c>
      <c r="D73" s="56" t="s">
        <v>673</v>
      </c>
      <c r="E73" s="56" t="s">
        <v>827</v>
      </c>
      <c r="F73" s="56" t="s">
        <v>612</v>
      </c>
      <c r="G73" s="57">
        <v>44834</v>
      </c>
      <c r="H73" s="56" t="s">
        <v>828</v>
      </c>
    </row>
    <row r="74" spans="1:8" ht="75">
      <c r="A74" s="54">
        <v>69</v>
      </c>
      <c r="B74" s="54">
        <v>2021</v>
      </c>
      <c r="C74" s="54" t="s">
        <v>829</v>
      </c>
      <c r="D74" s="54" t="s">
        <v>830</v>
      </c>
      <c r="E74" s="54" t="s">
        <v>831</v>
      </c>
      <c r="F74" s="54" t="s">
        <v>821</v>
      </c>
      <c r="G74" s="61">
        <v>44862</v>
      </c>
      <c r="H74" s="54" t="s">
        <v>832</v>
      </c>
    </row>
    <row r="75" spans="1:8" ht="120">
      <c r="A75" s="56">
        <v>70</v>
      </c>
      <c r="B75" s="56">
        <v>2021</v>
      </c>
      <c r="C75" s="56" t="s">
        <v>833</v>
      </c>
      <c r="D75" s="56" t="s">
        <v>834</v>
      </c>
      <c r="E75" s="56" t="s">
        <v>835</v>
      </c>
      <c r="F75" s="56" t="s">
        <v>646</v>
      </c>
      <c r="G75" s="57">
        <v>45421</v>
      </c>
      <c r="H75" s="56" t="s">
        <v>836</v>
      </c>
    </row>
    <row r="76" spans="1:8" ht="105">
      <c r="A76" s="54">
        <v>71</v>
      </c>
      <c r="B76" s="54">
        <v>2021</v>
      </c>
      <c r="C76" s="54" t="s">
        <v>837</v>
      </c>
      <c r="D76" s="54" t="s">
        <v>838</v>
      </c>
      <c r="E76" s="54" t="s">
        <v>839</v>
      </c>
      <c r="F76" s="54" t="s">
        <v>659</v>
      </c>
      <c r="G76" s="61">
        <v>44889</v>
      </c>
      <c r="H76" s="54" t="s">
        <v>792</v>
      </c>
    </row>
    <row r="77" spans="1:8" ht="90">
      <c r="A77" s="56">
        <v>72</v>
      </c>
      <c r="B77" s="56">
        <v>2021</v>
      </c>
      <c r="C77" s="56" t="s">
        <v>840</v>
      </c>
      <c r="D77" s="56" t="s">
        <v>841</v>
      </c>
      <c r="E77" s="56" t="s">
        <v>842</v>
      </c>
      <c r="F77" s="56" t="s">
        <v>699</v>
      </c>
      <c r="G77" s="60">
        <v>45259</v>
      </c>
      <c r="H77" s="56" t="s">
        <v>843</v>
      </c>
    </row>
    <row r="78" spans="1:8" ht="30">
      <c r="A78" s="54">
        <v>73</v>
      </c>
      <c r="B78" s="54">
        <v>2021</v>
      </c>
      <c r="C78" s="54" t="s">
        <v>844</v>
      </c>
      <c r="D78" s="54" t="s">
        <v>819</v>
      </c>
      <c r="E78" s="54" t="s">
        <v>820</v>
      </c>
      <c r="F78" s="54" t="s">
        <v>821</v>
      </c>
      <c r="G78" s="55">
        <v>44901</v>
      </c>
      <c r="H78" s="54" t="s">
        <v>845</v>
      </c>
    </row>
    <row r="79" spans="1:8" ht="60">
      <c r="A79" s="56">
        <v>74</v>
      </c>
      <c r="B79" s="56">
        <v>2021</v>
      </c>
      <c r="C79" s="56" t="s">
        <v>846</v>
      </c>
      <c r="D79" s="56" t="s">
        <v>847</v>
      </c>
      <c r="E79" s="56" t="s">
        <v>848</v>
      </c>
      <c r="F79" s="56" t="s">
        <v>821</v>
      </c>
      <c r="G79" s="60">
        <v>45640</v>
      </c>
      <c r="H79" s="56" t="s">
        <v>849</v>
      </c>
    </row>
    <row r="80" spans="1:8" ht="195">
      <c r="A80" s="54">
        <v>76</v>
      </c>
      <c r="B80" s="54">
        <v>2022</v>
      </c>
      <c r="C80" s="54" t="s">
        <v>850</v>
      </c>
      <c r="D80" s="54" t="s">
        <v>851</v>
      </c>
      <c r="E80" s="54" t="s">
        <v>852</v>
      </c>
      <c r="F80" s="54" t="s">
        <v>821</v>
      </c>
      <c r="G80" s="55">
        <v>44958</v>
      </c>
      <c r="H80" s="54" t="s">
        <v>853</v>
      </c>
    </row>
    <row r="81" spans="1:8" ht="75">
      <c r="A81" s="56">
        <v>77</v>
      </c>
      <c r="B81" s="56">
        <v>2022</v>
      </c>
      <c r="C81" s="56" t="s">
        <v>854</v>
      </c>
      <c r="D81" s="56" t="s">
        <v>855</v>
      </c>
      <c r="E81" s="56" t="s">
        <v>856</v>
      </c>
      <c r="F81" s="56" t="s">
        <v>699</v>
      </c>
      <c r="G81" s="57">
        <v>45336</v>
      </c>
      <c r="H81" s="56" t="s">
        <v>857</v>
      </c>
    </row>
    <row r="82" spans="1:8" ht="225">
      <c r="A82" s="54">
        <v>79</v>
      </c>
      <c r="B82" s="54">
        <v>2022</v>
      </c>
      <c r="C82" s="54" t="s">
        <v>858</v>
      </c>
      <c r="D82" s="54" t="s">
        <v>851</v>
      </c>
      <c r="E82" s="54" t="s">
        <v>859</v>
      </c>
      <c r="F82" s="54" t="s">
        <v>821</v>
      </c>
      <c r="G82" s="55">
        <v>45017</v>
      </c>
      <c r="H82" s="54" t="s">
        <v>860</v>
      </c>
    </row>
    <row r="83" spans="1:8" ht="45">
      <c r="A83" s="56">
        <v>80</v>
      </c>
      <c r="B83" s="56">
        <v>2022</v>
      </c>
      <c r="C83" s="56" t="s">
        <v>861</v>
      </c>
      <c r="D83" s="56" t="s">
        <v>862</v>
      </c>
      <c r="E83" s="56" t="s">
        <v>863</v>
      </c>
      <c r="F83" s="56" t="s">
        <v>590</v>
      </c>
      <c r="G83" s="57">
        <v>45043</v>
      </c>
      <c r="H83" s="56" t="s">
        <v>864</v>
      </c>
    </row>
    <row r="84" spans="1:8" ht="120">
      <c r="A84" s="54">
        <v>81</v>
      </c>
      <c r="B84" s="54">
        <v>2022</v>
      </c>
      <c r="C84" s="54" t="s">
        <v>865</v>
      </c>
      <c r="D84" s="54" t="s">
        <v>866</v>
      </c>
      <c r="E84" s="54" t="s">
        <v>867</v>
      </c>
      <c r="F84" s="54" t="s">
        <v>590</v>
      </c>
      <c r="G84" s="55">
        <v>45051</v>
      </c>
      <c r="H84" s="54" t="s">
        <v>868</v>
      </c>
    </row>
    <row r="85" spans="1:8" ht="105">
      <c r="A85" s="56">
        <v>82</v>
      </c>
      <c r="B85" s="56">
        <v>2022</v>
      </c>
      <c r="C85" s="56" t="s">
        <v>869</v>
      </c>
      <c r="D85" s="56" t="s">
        <v>870</v>
      </c>
      <c r="E85" s="56" t="s">
        <v>871</v>
      </c>
      <c r="F85" s="56" t="s">
        <v>590</v>
      </c>
      <c r="G85" s="57">
        <v>45066</v>
      </c>
      <c r="H85" s="56" t="s">
        <v>872</v>
      </c>
    </row>
    <row r="86" spans="1:8" ht="45">
      <c r="A86" s="54">
        <v>83</v>
      </c>
      <c r="B86" s="54">
        <v>2022</v>
      </c>
      <c r="C86" s="54" t="s">
        <v>873</v>
      </c>
      <c r="D86" s="54" t="s">
        <v>874</v>
      </c>
      <c r="E86" s="54" t="s">
        <v>875</v>
      </c>
      <c r="F86" s="54" t="s">
        <v>666</v>
      </c>
      <c r="G86" s="55">
        <v>45429</v>
      </c>
      <c r="H86" s="54" t="s">
        <v>876</v>
      </c>
    </row>
    <row r="87" spans="1:8" ht="105">
      <c r="A87" s="56">
        <v>84</v>
      </c>
      <c r="B87" s="56">
        <v>2018</v>
      </c>
      <c r="C87" s="56" t="s">
        <v>877</v>
      </c>
      <c r="D87" s="56" t="s">
        <v>878</v>
      </c>
      <c r="E87" s="56" t="s">
        <v>879</v>
      </c>
      <c r="F87" s="56" t="s">
        <v>590</v>
      </c>
      <c r="G87" s="56" t="s">
        <v>880</v>
      </c>
      <c r="H87" s="57" t="s">
        <v>881</v>
      </c>
    </row>
    <row r="88" spans="1:8" ht="90">
      <c r="A88" s="54">
        <v>85</v>
      </c>
      <c r="B88" s="54">
        <v>2020</v>
      </c>
      <c r="C88" s="54" t="s">
        <v>882</v>
      </c>
      <c r="D88" s="54" t="s">
        <v>883</v>
      </c>
      <c r="E88" s="54" t="s">
        <v>884</v>
      </c>
      <c r="F88" s="54" t="s">
        <v>641</v>
      </c>
      <c r="G88" s="62">
        <v>44991</v>
      </c>
      <c r="H88" s="55" t="s">
        <v>885</v>
      </c>
    </row>
    <row r="89" spans="1:8" ht="75">
      <c r="A89" s="56">
        <v>86</v>
      </c>
      <c r="B89" s="56">
        <v>2020</v>
      </c>
      <c r="C89" s="56" t="s">
        <v>886</v>
      </c>
      <c r="D89" s="56" t="s">
        <v>790</v>
      </c>
      <c r="E89" s="56" t="s">
        <v>887</v>
      </c>
      <c r="F89" s="56" t="s">
        <v>659</v>
      </c>
      <c r="G89" s="63">
        <v>45274</v>
      </c>
      <c r="H89" s="57" t="s">
        <v>888</v>
      </c>
    </row>
    <row r="90" spans="1:8" ht="90">
      <c r="A90" s="54">
        <v>87</v>
      </c>
      <c r="B90" s="54">
        <v>2022</v>
      </c>
      <c r="C90" s="54" t="s">
        <v>889</v>
      </c>
      <c r="D90" s="54" t="s">
        <v>890</v>
      </c>
      <c r="E90" s="54" t="s">
        <v>891</v>
      </c>
      <c r="F90" s="54" t="s">
        <v>646</v>
      </c>
      <c r="G90" s="62">
        <v>45091</v>
      </c>
      <c r="H90" s="55" t="s">
        <v>892</v>
      </c>
    </row>
    <row r="91" spans="1:8" ht="13.5">
      <c r="A91" s="64"/>
      <c r="B91" s="64"/>
      <c r="C91" s="64"/>
      <c r="D91" s="64"/>
      <c r="E91" s="64"/>
      <c r="F91" s="64"/>
      <c r="G91" s="64"/>
      <c r="H91" s="64"/>
    </row>
  </sheetData>
  <sheetProtection selectLockedCells="1" selectUnlockedCells="1"/>
  <mergeCells count="2">
    <mergeCell ref="A2:H2"/>
    <mergeCell ref="C1:H1"/>
  </mergeCells>
  <printOptions gridLines="1" horizontalCentered="1"/>
  <pageMargins left="0.7000000000000001" right="0.7000000000000001" top="0.75" bottom="0.75" header="0.5118110236220472" footer="0.5118110236220472"/>
  <pageSetup fitToHeight="0" fitToWidth="1" horizontalDpi="300" verticalDpi="300" orientation="landscape" pageOrder="overThenDown" paperSize="9"/>
  <drawing r:id="rId1"/>
</worksheet>
</file>

<file path=xl/worksheets/sheet5.xml><?xml version="1.0" encoding="utf-8"?>
<worksheet xmlns="http://schemas.openxmlformats.org/spreadsheetml/2006/main" xmlns:r="http://schemas.openxmlformats.org/officeDocument/2006/relationships">
  <sheetPr>
    <tabColor rgb="FFFFC5C5"/>
  </sheetPr>
  <dimension ref="A1:N21"/>
  <sheetViews>
    <sheetView zoomScale="85" zoomScaleNormal="85" zoomScalePageLayoutView="0" workbookViewId="0" topLeftCell="A1">
      <selection activeCell="A7" sqref="A7:L7"/>
    </sheetView>
  </sheetViews>
  <sheetFormatPr defaultColWidth="8.7109375" defaultRowHeight="12.75"/>
  <cols>
    <col min="1" max="1" width="10.421875" style="66" customWidth="1"/>
    <col min="2" max="2" width="18.140625" style="66" customWidth="1"/>
    <col min="3" max="3" width="32.140625" style="65" customWidth="1"/>
    <col min="4" max="4" width="28.7109375" style="67" customWidth="1"/>
    <col min="5" max="6" width="17.7109375" style="66" customWidth="1"/>
    <col min="7" max="7" width="12.28125" style="66" customWidth="1"/>
    <col min="8" max="9" width="16.421875" style="66" customWidth="1"/>
    <col min="10" max="11" width="22.7109375" style="66" customWidth="1"/>
    <col min="12" max="12" width="27.28125" style="65" customWidth="1"/>
    <col min="13" max="13" width="19.421875" style="65" customWidth="1"/>
    <col min="14" max="14" width="17.8515625" style="65" customWidth="1"/>
    <col min="15" max="16384" width="8.7109375" style="65" customWidth="1"/>
  </cols>
  <sheetData>
    <row r="1" spans="1:13" ht="14.25" thickBot="1">
      <c r="A1" s="183"/>
      <c r="B1" s="183"/>
      <c r="C1" s="183"/>
      <c r="D1" s="183"/>
      <c r="E1" s="183"/>
      <c r="F1" s="183"/>
      <c r="G1" s="183"/>
      <c r="H1" s="183"/>
      <c r="I1" s="183"/>
      <c r="J1" s="183"/>
      <c r="K1" s="183"/>
      <c r="L1" s="183"/>
      <c r="M1" s="97"/>
    </row>
    <row r="2" spans="1:13" ht="22.5" thickBot="1" thickTop="1">
      <c r="A2" s="193"/>
      <c r="B2" s="194"/>
      <c r="C2" s="160" t="s">
        <v>968</v>
      </c>
      <c r="D2" s="161"/>
      <c r="E2" s="161"/>
      <c r="F2" s="161"/>
      <c r="G2" s="161"/>
      <c r="H2" s="161"/>
      <c r="I2" s="161"/>
      <c r="J2" s="161"/>
      <c r="K2" s="161"/>
      <c r="L2" s="161"/>
      <c r="M2" s="108"/>
    </row>
    <row r="3" spans="1:13" ht="22.5" thickBot="1" thickTop="1">
      <c r="A3" s="195"/>
      <c r="B3" s="196"/>
      <c r="C3" s="160" t="s">
        <v>967</v>
      </c>
      <c r="D3" s="161"/>
      <c r="E3" s="161"/>
      <c r="F3" s="161"/>
      <c r="G3" s="161"/>
      <c r="H3" s="161"/>
      <c r="I3" s="161"/>
      <c r="J3" s="161"/>
      <c r="K3" s="161"/>
      <c r="L3" s="161"/>
      <c r="M3" s="108"/>
    </row>
    <row r="4" spans="1:13" ht="22.5" thickBot="1" thickTop="1">
      <c r="A4" s="195"/>
      <c r="B4" s="196"/>
      <c r="C4" s="160" t="s">
        <v>966</v>
      </c>
      <c r="D4" s="161"/>
      <c r="E4" s="161"/>
      <c r="F4" s="161"/>
      <c r="G4" s="161"/>
      <c r="H4" s="161"/>
      <c r="I4" s="161"/>
      <c r="J4" s="161"/>
      <c r="K4" s="161"/>
      <c r="L4" s="161"/>
      <c r="M4" s="108"/>
    </row>
    <row r="5" spans="1:13" ht="15.75" thickTop="1">
      <c r="A5" s="195"/>
      <c r="B5" s="196"/>
      <c r="C5" s="199" t="s">
        <v>965</v>
      </c>
      <c r="D5" s="200"/>
      <c r="E5" s="200"/>
      <c r="F5" s="200"/>
      <c r="G5" s="200"/>
      <c r="H5" s="200"/>
      <c r="I5" s="200"/>
      <c r="J5" s="200"/>
      <c r="K5" s="200"/>
      <c r="L5" s="201"/>
      <c r="M5" s="108"/>
    </row>
    <row r="6" spans="1:13" ht="15.75" thickBot="1">
      <c r="A6" s="197"/>
      <c r="B6" s="198"/>
      <c r="C6" s="202" t="s">
        <v>964</v>
      </c>
      <c r="D6" s="203"/>
      <c r="E6" s="203"/>
      <c r="F6" s="203"/>
      <c r="G6" s="203"/>
      <c r="H6" s="203"/>
      <c r="I6" s="203"/>
      <c r="J6" s="203"/>
      <c r="K6" s="203"/>
      <c r="L6" s="204"/>
      <c r="M6" s="108"/>
    </row>
    <row r="7" spans="1:13" ht="15" thickBot="1" thickTop="1">
      <c r="A7" s="184"/>
      <c r="B7" s="184"/>
      <c r="C7" s="184"/>
      <c r="D7" s="184"/>
      <c r="E7" s="184"/>
      <c r="F7" s="184"/>
      <c r="G7" s="184"/>
      <c r="H7" s="184"/>
      <c r="I7" s="184"/>
      <c r="J7" s="184"/>
      <c r="K7" s="184"/>
      <c r="L7" s="184"/>
      <c r="M7" s="97"/>
    </row>
    <row r="8" spans="1:13" s="93" customFormat="1" ht="29.25" thickBot="1" thickTop="1">
      <c r="A8" s="95" t="s">
        <v>963</v>
      </c>
      <c r="B8" s="95" t="s">
        <v>962</v>
      </c>
      <c r="C8" s="95" t="s">
        <v>569</v>
      </c>
      <c r="D8" s="95" t="s">
        <v>3</v>
      </c>
      <c r="E8" s="95" t="s">
        <v>961</v>
      </c>
      <c r="F8" s="95" t="s">
        <v>960</v>
      </c>
      <c r="G8" s="95" t="s">
        <v>959</v>
      </c>
      <c r="H8" s="95" t="s">
        <v>958</v>
      </c>
      <c r="I8" s="95" t="s">
        <v>957</v>
      </c>
      <c r="J8" s="95" t="s">
        <v>997</v>
      </c>
      <c r="K8" s="95" t="s">
        <v>996</v>
      </c>
      <c r="L8" s="95" t="s">
        <v>955</v>
      </c>
      <c r="M8" s="107"/>
    </row>
    <row r="9" spans="1:14" ht="131.25" customHeight="1" thickTop="1">
      <c r="A9" s="185">
        <v>1</v>
      </c>
      <c r="B9" s="185" t="s">
        <v>560</v>
      </c>
      <c r="C9" s="192" t="s">
        <v>995</v>
      </c>
      <c r="D9" s="102" t="s">
        <v>994</v>
      </c>
      <c r="E9" s="104" t="s">
        <v>110</v>
      </c>
      <c r="F9" s="104">
        <v>1</v>
      </c>
      <c r="G9" s="104">
        <v>1</v>
      </c>
      <c r="H9" s="104" t="s">
        <v>110</v>
      </c>
      <c r="I9" s="103">
        <v>4256.8</v>
      </c>
      <c r="J9" s="205">
        <f>(I9*G9)+(I10*G10)</f>
        <v>6385.200000000001</v>
      </c>
      <c r="K9" s="205">
        <v>68326</v>
      </c>
      <c r="L9" s="178" t="s">
        <v>993</v>
      </c>
      <c r="M9" s="96"/>
      <c r="N9" s="91"/>
    </row>
    <row r="10" spans="1:14" ht="131.25" customHeight="1">
      <c r="A10" s="191"/>
      <c r="B10" s="191"/>
      <c r="C10" s="176"/>
      <c r="D10" s="97" t="s">
        <v>992</v>
      </c>
      <c r="E10" s="100" t="s">
        <v>110</v>
      </c>
      <c r="F10" s="100">
        <v>20</v>
      </c>
      <c r="G10" s="100">
        <v>20</v>
      </c>
      <c r="H10" s="100" t="s">
        <v>110</v>
      </c>
      <c r="I10" s="99">
        <v>106.42</v>
      </c>
      <c r="J10" s="206"/>
      <c r="K10" s="206"/>
      <c r="L10" s="207"/>
      <c r="M10" s="96"/>
      <c r="N10" s="91"/>
    </row>
    <row r="11" spans="1:14" ht="55.5" customHeight="1">
      <c r="A11" s="191">
        <v>2</v>
      </c>
      <c r="B11" s="191" t="s">
        <v>976</v>
      </c>
      <c r="C11" s="176" t="s">
        <v>991</v>
      </c>
      <c r="D11" s="97" t="s">
        <v>990</v>
      </c>
      <c r="E11" s="100" t="s">
        <v>110</v>
      </c>
      <c r="F11" s="100"/>
      <c r="G11" s="100">
        <v>10</v>
      </c>
      <c r="H11" s="106" t="s">
        <v>110</v>
      </c>
      <c r="I11" s="99">
        <v>3994.48</v>
      </c>
      <c r="J11" s="206">
        <f>(G11*I11)+(G12*I12)</f>
        <v>44071.18</v>
      </c>
      <c r="K11" s="206">
        <f>J11*12</f>
        <v>528854.16</v>
      </c>
      <c r="L11" s="177" t="s">
        <v>989</v>
      </c>
      <c r="M11" s="96"/>
      <c r="N11" s="91"/>
    </row>
    <row r="12" spans="1:14" ht="55.5" customHeight="1">
      <c r="A12" s="191"/>
      <c r="B12" s="191"/>
      <c r="C12" s="176"/>
      <c r="D12" s="97" t="s">
        <v>988</v>
      </c>
      <c r="E12" s="100" t="s">
        <v>110</v>
      </c>
      <c r="F12" s="100"/>
      <c r="G12" s="100">
        <v>1</v>
      </c>
      <c r="H12" s="100" t="s">
        <v>110</v>
      </c>
      <c r="I12" s="99">
        <v>4126.38</v>
      </c>
      <c r="J12" s="206"/>
      <c r="K12" s="206"/>
      <c r="L12" s="178"/>
      <c r="M12" s="96"/>
      <c r="N12" s="91"/>
    </row>
    <row r="13" spans="1:14" ht="182.25" customHeight="1">
      <c r="A13" s="100">
        <v>3</v>
      </c>
      <c r="B13" s="100" t="s">
        <v>560</v>
      </c>
      <c r="C13" s="101" t="s">
        <v>987</v>
      </c>
      <c r="D13" s="97" t="s">
        <v>986</v>
      </c>
      <c r="E13" s="100" t="s">
        <v>110</v>
      </c>
      <c r="F13" s="100">
        <v>150</v>
      </c>
      <c r="G13" s="100">
        <v>150</v>
      </c>
      <c r="H13" s="100" t="s">
        <v>110</v>
      </c>
      <c r="I13" s="99">
        <v>250</v>
      </c>
      <c r="J13" s="98" t="s">
        <v>110</v>
      </c>
      <c r="K13" s="98">
        <v>25000</v>
      </c>
      <c r="L13" s="97" t="s">
        <v>985</v>
      </c>
      <c r="M13" s="96"/>
      <c r="N13" s="91"/>
    </row>
    <row r="14" spans="1:14" ht="111.75" customHeight="1">
      <c r="A14" s="100">
        <v>4</v>
      </c>
      <c r="B14" s="100" t="s">
        <v>976</v>
      </c>
      <c r="C14" s="101" t="s">
        <v>984</v>
      </c>
      <c r="D14" s="97" t="s">
        <v>983</v>
      </c>
      <c r="E14" s="100" t="s">
        <v>110</v>
      </c>
      <c r="F14" s="100" t="s">
        <v>110</v>
      </c>
      <c r="G14" s="100" t="s">
        <v>110</v>
      </c>
      <c r="H14" s="100" t="s">
        <v>110</v>
      </c>
      <c r="I14" s="99" t="s">
        <v>110</v>
      </c>
      <c r="J14" s="98" t="s">
        <v>110</v>
      </c>
      <c r="K14" s="98">
        <v>76537.66</v>
      </c>
      <c r="L14" s="97" t="s">
        <v>982</v>
      </c>
      <c r="M14" s="96"/>
      <c r="N14" s="91"/>
    </row>
    <row r="15" spans="1:14" ht="52.5" customHeight="1">
      <c r="A15" s="191">
        <v>5</v>
      </c>
      <c r="B15" s="191" t="s">
        <v>976</v>
      </c>
      <c r="C15" s="176" t="s">
        <v>981</v>
      </c>
      <c r="D15" s="97" t="s">
        <v>980</v>
      </c>
      <c r="E15" s="100" t="s">
        <v>110</v>
      </c>
      <c r="F15" s="105" t="s">
        <v>110</v>
      </c>
      <c r="G15" s="105" t="s">
        <v>979</v>
      </c>
      <c r="H15" s="183" t="s">
        <v>110</v>
      </c>
      <c r="I15" s="179" t="s">
        <v>110</v>
      </c>
      <c r="J15" s="206" t="s">
        <v>110</v>
      </c>
      <c r="K15" s="206">
        <v>573491.41</v>
      </c>
      <c r="L15" s="177" t="s">
        <v>973</v>
      </c>
      <c r="M15" s="96"/>
      <c r="N15" s="91"/>
    </row>
    <row r="16" spans="1:14" ht="52.5" customHeight="1">
      <c r="A16" s="191"/>
      <c r="B16" s="191"/>
      <c r="C16" s="176"/>
      <c r="D16" s="97" t="s">
        <v>562</v>
      </c>
      <c r="E16" s="100" t="s">
        <v>110</v>
      </c>
      <c r="F16" s="105" t="s">
        <v>110</v>
      </c>
      <c r="G16" s="105" t="s">
        <v>978</v>
      </c>
      <c r="H16" s="184"/>
      <c r="I16" s="180"/>
      <c r="J16" s="206"/>
      <c r="K16" s="206"/>
      <c r="L16" s="182"/>
      <c r="M16" s="96"/>
      <c r="N16" s="91"/>
    </row>
    <row r="17" spans="1:14" ht="52.5" customHeight="1">
      <c r="A17" s="191"/>
      <c r="B17" s="191"/>
      <c r="C17" s="176"/>
      <c r="D17" s="97" t="s">
        <v>563</v>
      </c>
      <c r="E17" s="100" t="s">
        <v>110</v>
      </c>
      <c r="F17" s="105" t="s">
        <v>110</v>
      </c>
      <c r="G17" s="105" t="s">
        <v>977</v>
      </c>
      <c r="H17" s="185"/>
      <c r="I17" s="181"/>
      <c r="J17" s="206"/>
      <c r="K17" s="206"/>
      <c r="L17" s="178"/>
      <c r="M17" s="96"/>
      <c r="N17" s="91"/>
    </row>
    <row r="18" spans="1:14" ht="207" customHeight="1">
      <c r="A18" s="100">
        <v>6</v>
      </c>
      <c r="B18" s="100" t="s">
        <v>976</v>
      </c>
      <c r="C18" s="101" t="s">
        <v>975</v>
      </c>
      <c r="D18" s="97" t="s">
        <v>974</v>
      </c>
      <c r="E18" s="100" t="s">
        <v>110</v>
      </c>
      <c r="F18" s="100" t="s">
        <v>110</v>
      </c>
      <c r="G18" s="100" t="s">
        <v>110</v>
      </c>
      <c r="H18" s="100" t="s">
        <v>110</v>
      </c>
      <c r="I18" s="99" t="s">
        <v>110</v>
      </c>
      <c r="J18" s="98" t="s">
        <v>110</v>
      </c>
      <c r="K18" s="98">
        <v>294656.48</v>
      </c>
      <c r="L18" s="97" t="s">
        <v>973</v>
      </c>
      <c r="M18" s="96"/>
      <c r="N18" s="91"/>
    </row>
    <row r="19" spans="1:14" ht="264" customHeight="1">
      <c r="A19" s="100">
        <v>7</v>
      </c>
      <c r="B19" s="100" t="s">
        <v>560</v>
      </c>
      <c r="C19" s="101" t="s">
        <v>972</v>
      </c>
      <c r="D19" s="97" t="s">
        <v>971</v>
      </c>
      <c r="E19" s="100" t="s">
        <v>110</v>
      </c>
      <c r="F19" s="100" t="s">
        <v>110</v>
      </c>
      <c r="G19" s="100" t="s">
        <v>110</v>
      </c>
      <c r="H19" s="100" t="s">
        <v>110</v>
      </c>
      <c r="I19" s="99" t="s">
        <v>110</v>
      </c>
      <c r="J19" s="98">
        <v>7807.6</v>
      </c>
      <c r="K19" s="98">
        <f>J19*12</f>
        <v>93691.20000000001</v>
      </c>
      <c r="L19" s="97" t="s">
        <v>970</v>
      </c>
      <c r="M19" s="96"/>
      <c r="N19" s="91"/>
    </row>
    <row r="20" spans="1:14" ht="14.25" thickBot="1">
      <c r="A20" s="186"/>
      <c r="B20" s="186"/>
      <c r="C20" s="186"/>
      <c r="D20" s="186"/>
      <c r="E20" s="186"/>
      <c r="F20" s="186"/>
      <c r="G20" s="186"/>
      <c r="H20" s="186"/>
      <c r="I20" s="186"/>
      <c r="J20" s="186"/>
      <c r="K20" s="186"/>
      <c r="L20" s="186"/>
      <c r="N20" s="91"/>
    </row>
    <row r="21" spans="1:12" ht="21.75" customHeight="1" thickBot="1">
      <c r="A21" s="189" t="s">
        <v>969</v>
      </c>
      <c r="B21" s="190"/>
      <c r="C21" s="190"/>
      <c r="D21" s="190"/>
      <c r="E21" s="190"/>
      <c r="F21" s="190"/>
      <c r="G21" s="190"/>
      <c r="H21" s="190"/>
      <c r="I21" s="190"/>
      <c r="J21" s="190"/>
      <c r="K21" s="187">
        <f>SUM(K9:K19)</f>
        <v>1660556.91</v>
      </c>
      <c r="L21" s="188"/>
    </row>
  </sheetData>
  <sheetProtection/>
  <mergeCells count="31">
    <mergeCell ref="A7:L7"/>
    <mergeCell ref="A1:L1"/>
    <mergeCell ref="A2:B6"/>
    <mergeCell ref="C2:L2"/>
    <mergeCell ref="C3:L3"/>
    <mergeCell ref="C4:L4"/>
    <mergeCell ref="C5:L5"/>
    <mergeCell ref="C6:L6"/>
    <mergeCell ref="A20:L20"/>
    <mergeCell ref="K21:L21"/>
    <mergeCell ref="A21:J21"/>
    <mergeCell ref="A9:A10"/>
    <mergeCell ref="B9:B10"/>
    <mergeCell ref="C9:C10"/>
    <mergeCell ref="A15:A17"/>
    <mergeCell ref="B15:B17"/>
    <mergeCell ref="A11:A12"/>
    <mergeCell ref="B11:B12"/>
    <mergeCell ref="K9:K10"/>
    <mergeCell ref="L9:L10"/>
    <mergeCell ref="K11:K12"/>
    <mergeCell ref="K15:K17"/>
    <mergeCell ref="J9:J10"/>
    <mergeCell ref="J11:J12"/>
    <mergeCell ref="C11:C12"/>
    <mergeCell ref="C15:C17"/>
    <mergeCell ref="L11:L12"/>
    <mergeCell ref="I15:I17"/>
    <mergeCell ref="L15:L17"/>
    <mergeCell ref="H15:H17"/>
    <mergeCell ref="J15:J17"/>
  </mergeCells>
  <printOptions/>
  <pageMargins left="0.25" right="0.25" top="0.75" bottom="0.75" header="0.3" footer="0.3"/>
  <pageSetup horizontalDpi="300" verticalDpi="3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tjpi</dc:creator>
  <cp:keywords/>
  <dc:description/>
  <cp:lastModifiedBy>Eric Jales</cp:lastModifiedBy>
  <dcterms:created xsi:type="dcterms:W3CDTF">2023-09-29T16:46:41Z</dcterms:created>
  <dcterms:modified xsi:type="dcterms:W3CDTF">2023-10-12T01:56:53Z</dcterms:modified>
  <cp:category/>
  <cp:version/>
  <cp:contentType/>
  <cp:contentStatus/>
</cp:coreProperties>
</file>