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4.0.55\Engenharia\ENGENHARIA\DEPARTAMENTO DE ENGENHARIA\Documentos\Fiscalização\2022\Contrato nº 86-2022 - Reforma do Fórum de São João\Reajuste\"/>
    </mc:Choice>
  </mc:AlternateContent>
  <bookViews>
    <workbookView xWindow="0" yWindow="0" windowWidth="21600" windowHeight="9735" activeTab="1"/>
  </bookViews>
  <sheets>
    <sheet name="Orçamento Sintético" sheetId="1" r:id="rId1"/>
    <sheet name="Cronograma" sheetId="2" r:id="rId2"/>
  </sheets>
  <definedNames>
    <definedName name="_xlnm.Print_Area" localSheetId="1">Cronograma!$A$1:$M$52</definedName>
    <definedName name="_xlnm.Print_Area" localSheetId="0">'Orçamento Sintético'!$A$1:$J$433</definedName>
  </definedNames>
  <calcPr calcId="152511"/>
</workbook>
</file>

<file path=xl/calcChain.xml><?xml version="1.0" encoding="utf-8"?>
<calcChain xmlns="http://schemas.openxmlformats.org/spreadsheetml/2006/main">
  <c r="L434" i="1" l="1"/>
  <c r="K434" i="1"/>
  <c r="K435" i="1" s="1"/>
  <c r="K433" i="1"/>
  <c r="C48" i="2" l="1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3" i="2"/>
  <c r="C14" i="2"/>
  <c r="C12" i="2"/>
  <c r="C11" i="2"/>
  <c r="C9" i="2"/>
  <c r="C10" i="2"/>
  <c r="C7" i="2"/>
  <c r="N40" i="2" l="1"/>
  <c r="N42" i="2"/>
  <c r="N48" i="2" l="1"/>
  <c r="N44" i="2"/>
  <c r="N46" i="2"/>
  <c r="N32" i="2"/>
  <c r="N38" i="2"/>
  <c r="N36" i="2"/>
  <c r="N30" i="2"/>
  <c r="N34" i="2"/>
  <c r="N28" i="2"/>
  <c r="N24" i="2"/>
  <c r="N20" i="2"/>
  <c r="N10" i="2"/>
  <c r="N14" i="2"/>
  <c r="N12" i="2"/>
  <c r="N16" i="2"/>
  <c r="N22" i="2"/>
  <c r="N18" i="2"/>
  <c r="N26" i="2"/>
  <c r="K2" i="1" l="1"/>
  <c r="J6" i="1" l="1"/>
  <c r="C8" i="2" s="1"/>
  <c r="C54" i="2" l="1"/>
  <c r="N8" i="2"/>
</calcChain>
</file>

<file path=xl/sharedStrings.xml><?xml version="1.0" encoding="utf-8"?>
<sst xmlns="http://schemas.openxmlformats.org/spreadsheetml/2006/main" count="2131" uniqueCount="1210">
  <si>
    <t>Obra</t>
  </si>
  <si>
    <t>Bancos</t>
  </si>
  <si>
    <t>B.D.I.</t>
  </si>
  <si>
    <t xml:space="preserve">SINAPI - 06/2021 - Piauí
ORSE - 04/2021 - Sergipe
SEINFRA - 027 - Ceará
CPOS - 03/2021 - São Paulo
</t>
  </si>
  <si>
    <t>26,98%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</si>
  <si>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</si>
  <si>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</si>
  <si>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</si>
  <si>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</si>
  <si>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</si>
  <si>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</si>
  <si>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</si>
  <si>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</si>
  <si>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</si>
  <si>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</si>
  <si>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SERVICOS PRELIMINARES</t>
  </si>
  <si>
    <t xml:space="preserve"> 1.1 </t>
  </si>
  <si>
    <t>ADMINISTRAÇÃO LOCAL DA OBRA</t>
  </si>
  <si>
    <t xml:space="preserve"> 1.1.1 </t>
  </si>
  <si>
    <t xml:space="preserve"> COMP1 </t>
  </si>
  <si>
    <t>Próprio</t>
  </si>
  <si>
    <t>ART DE EXECUÇÃO - CREA -PI</t>
  </si>
  <si>
    <t>und</t>
  </si>
  <si>
    <t xml:space="preserve"> 1.1.2 </t>
  </si>
  <si>
    <t xml:space="preserve"> COMP2 </t>
  </si>
  <si>
    <t>MÊS</t>
  </si>
  <si>
    <t xml:space="preserve"> 1.2 </t>
  </si>
  <si>
    <t>INSTALAÇÃO DO CANTEIRO</t>
  </si>
  <si>
    <t xml:space="preserve"> 1.2.1 </t>
  </si>
  <si>
    <t xml:space="preserve"> 93207 </t>
  </si>
  <si>
    <t>SINAPI</t>
  </si>
  <si>
    <t>EXECUÇÃO DE ESCRITÓRIO EM CANTEIRO DE OBRA EM CHAPA DE
MADEIRA COMPENSADA, NÃO INCLUSO MOBILIÁRIO E EQUIPAMENTOS.</t>
  </si>
  <si>
    <t>m²</t>
  </si>
  <si>
    <t xml:space="preserve"> 1.2.2 </t>
  </si>
  <si>
    <t xml:space="preserve"> 93208 </t>
  </si>
  <si>
    <t>EXECUÇÃO DE ALMOXARIFADO EM CANTEIRO DE OBRA EM CHAPA DE MADEIRA COMPENSADA, INCLUSO PRATELEIRAS</t>
  </si>
  <si>
    <t xml:space="preserve"> 1.2.3 </t>
  </si>
  <si>
    <t xml:space="preserve"> 93210 </t>
  </si>
  <si>
    <t>EXECUÇÃO DE REFEITÓRIO EM CANTEIRO DE OBRA EM CHAPA DE MADEIRA
COMPENSADA, NÃO INCLUSO MOBILIÁRIO E EQUIPAMENTOS. AF_02/2016</t>
  </si>
  <si>
    <t xml:space="preserve"> 1.2.4 </t>
  </si>
  <si>
    <t xml:space="preserve"> 93212 </t>
  </si>
  <si>
    <t>EXECUÇÃO DE SANITÁRIO E VESTIÁRIO EM CANTEIRO DE OBRA EM CHAPA
DE MADEIRA COMPENSADA, NÃO INCLUSO MOBILIÁRIO. AF_02/2016</t>
  </si>
  <si>
    <t xml:space="preserve"> 1.2.5 </t>
  </si>
  <si>
    <t xml:space="preserve"> 98459 </t>
  </si>
  <si>
    <t>TAPUME COM CHAPA METÁLICA</t>
  </si>
  <si>
    <t xml:space="preserve"> 1.2.7 </t>
  </si>
  <si>
    <t xml:space="preserve"> 73992/1 </t>
  </si>
  <si>
    <t>LOCACAO CONVENCIONAL DE OBRA, ATRAVÉS DE GABARITO DE TABUAS CORRIDAS PONTALETADAS A CADA 1,50M, SEM REAPROVEITAMENTO</t>
  </si>
  <si>
    <t xml:space="preserve"> 1.3 </t>
  </si>
  <si>
    <t>DEMOLIÇÕES E RETIRADAS</t>
  </si>
  <si>
    <t xml:space="preserve"> 1.3.1 </t>
  </si>
  <si>
    <t xml:space="preserve"> 98519 </t>
  </si>
  <si>
    <t>LIMPEZA MANUAL DO TERRENO</t>
  </si>
  <si>
    <t xml:space="preserve"> 1.3.2 </t>
  </si>
  <si>
    <t xml:space="preserve"> 97622 </t>
  </si>
  <si>
    <t>DEMOLIÇÃO DE ALVENARIA DE BLOCO FURADO, DE FORMA MANUAL, SEM REAPROVEITAMENTO</t>
  </si>
  <si>
    <t>m³</t>
  </si>
  <si>
    <t xml:space="preserve"> 1.3.3 </t>
  </si>
  <si>
    <t xml:space="preserve"> 97644 </t>
  </si>
  <si>
    <t>REMOÇÃO DE PORTAS, DE FORMA MANUAL, SEM REAPROVEITAMENTO</t>
  </si>
  <si>
    <t xml:space="preserve"> 1.3.4 </t>
  </si>
  <si>
    <t xml:space="preserve"> 97645 </t>
  </si>
  <si>
    <t>REMOÇÃO DE JANELAS, DE FORMA MANUAL, SEM REAPROVEITAMENTO</t>
  </si>
  <si>
    <t xml:space="preserve"> 1.3.5 </t>
  </si>
  <si>
    <t xml:space="preserve"> 97640 </t>
  </si>
  <si>
    <t>REMOÇÃO DE FORROS DE DRYWALL, PVC E FIBROMINERAL, DE FORMA MANUAL, SEM REAPROVEITAMENTO</t>
  </si>
  <si>
    <t xml:space="preserve"> 1.3.6 </t>
  </si>
  <si>
    <t xml:space="preserve"> COMP3 </t>
  </si>
  <si>
    <t>RETIRADA DE DIVISÓRIA DE GRANITO</t>
  </si>
  <si>
    <t>M²</t>
  </si>
  <si>
    <t xml:space="preserve"> 1.3.7 </t>
  </si>
  <si>
    <t xml:space="preserve"> 97633 </t>
  </si>
  <si>
    <t>DEMOLIÇÃO DE REVESTIMENTO CERÂMICO, DE FORMA MANUAL, SEM REAPROVEITAMENTO</t>
  </si>
  <si>
    <t xml:space="preserve"> 1.3.8 </t>
  </si>
  <si>
    <t xml:space="preserve"> 97629 </t>
  </si>
  <si>
    <t>DEMOLIÇÃO DE LAJES, DE FORMA MECANIZADA COM MARTELETE, SEM
REAPROVEITAMENTO</t>
  </si>
  <si>
    <t xml:space="preserve"> 1.3.9 </t>
  </si>
  <si>
    <t xml:space="preserve"> 97626 </t>
  </si>
  <si>
    <t>DEMOLIÇÃO DE PILARES E VIGAS EM CONCRETO ARMADO, DE FORMA
MANUAL, SEM REAPROVEITAMENTO</t>
  </si>
  <si>
    <t xml:space="preserve"> 1.3.10 </t>
  </si>
  <si>
    <t xml:space="preserve"> 97663 </t>
  </si>
  <si>
    <t>REMOÇÃO DE LOUÇAS, DE FORMA MANUAL, SEM REAPROVEITAMENTO.</t>
  </si>
  <si>
    <t>UN</t>
  </si>
  <si>
    <t xml:space="preserve"> 1.3.11 </t>
  </si>
  <si>
    <t xml:space="preserve"> 97666 </t>
  </si>
  <si>
    <t>REMOÇÃO DE METAIS SANITÁRIOS, DE FORMA MANUAL, SEM REAPROVEITAMENTO.</t>
  </si>
  <si>
    <t xml:space="preserve"> 1.3.12 </t>
  </si>
  <si>
    <t xml:space="preserve"> C1065 </t>
  </si>
  <si>
    <t>SEINFRA</t>
  </si>
  <si>
    <t>DEMOLIÇÃO DE PISO CERÂMICO SOBRE LASTRO DE CONCRETO</t>
  </si>
  <si>
    <t xml:space="preserve"> 1.3.13 </t>
  </si>
  <si>
    <t xml:space="preserve"> C1066 </t>
  </si>
  <si>
    <t>DEMOLIÇÃO DE PISO CIMENTADO</t>
  </si>
  <si>
    <t xml:space="preserve"> 1.3.14 </t>
  </si>
  <si>
    <t xml:space="preserve"> 97647 </t>
  </si>
  <si>
    <t>REMOÇÃO DE TELHAS, DE FIBROCIMENTO, METÁLICA E CERÂMICA, DE FORMA MANUAL, SEM REAPROVEITAMENTO.</t>
  </si>
  <si>
    <t xml:space="preserve"> 1.3.15 </t>
  </si>
  <si>
    <t xml:space="preserve"> 97655 </t>
  </si>
  <si>
    <t>REMOÇÃO DE TRAMA METÁLICA PARA COBERTURA, DE FORMA MANUAL, SEM REAPROVEITAMENTO.</t>
  </si>
  <si>
    <t xml:space="preserve"> 1.3.16 </t>
  </si>
  <si>
    <t xml:space="preserve"> C3041 </t>
  </si>
  <si>
    <t>RETIRADA DE PAVIMENTAÇÃO EM BLOKRET C/ REMOÇÃO LATERAL</t>
  </si>
  <si>
    <t xml:space="preserve"> 1.3.17 </t>
  </si>
  <si>
    <t xml:space="preserve"> 8387 </t>
  </si>
  <si>
    <t>ORSE</t>
  </si>
  <si>
    <t>RETIRADA DE BANCADA DE GRANITO</t>
  </si>
  <si>
    <t xml:space="preserve"> 1.3.18 </t>
  </si>
  <si>
    <t xml:space="preserve"> 4715 </t>
  </si>
  <si>
    <t>Remoção de vidro temperado</t>
  </si>
  <si>
    <t xml:space="preserve"> 1.3.19 </t>
  </si>
  <si>
    <t xml:space="preserve"> 97665 </t>
  </si>
  <si>
    <t>REMOÇÃO DE LUMINÁRIAS, DE FORMA MANUAL, SEM REAPROVEITAMENTO.</t>
  </si>
  <si>
    <t xml:space="preserve"> 1.3.20 </t>
  </si>
  <si>
    <t xml:space="preserve"> 97660 </t>
  </si>
  <si>
    <t>REMOÇÃO DE INTERRUPTORES/TOMADAS ELÉTRICAS, DE FORMA MANUAL, SEM REAPROVEITAMENTO.</t>
  </si>
  <si>
    <t xml:space="preserve"> 1.3.21 </t>
  </si>
  <si>
    <t xml:space="preserve"> 97661 </t>
  </si>
  <si>
    <t>REMOÇÃO DE CABOS ELÉTRICOS, DE FORMA MANUAL, SEM REAPROVEITAMENTO.</t>
  </si>
  <si>
    <t>M</t>
  </si>
  <si>
    <t xml:space="preserve"> 1.3.22 </t>
  </si>
  <si>
    <t xml:space="preserve"> C1048 </t>
  </si>
  <si>
    <t>DEMOLIÇÃO DE FUSTE DE TUBULÃO D=60 CM</t>
  </si>
  <si>
    <t xml:space="preserve"> 1.3.23 </t>
  </si>
  <si>
    <t xml:space="preserve"> 72898 </t>
  </si>
  <si>
    <t>CARGA E DESCARGA MECANIZADAS DE ENTULHO EM CAMINHAO BASCULANTE 6 M3</t>
  </si>
  <si>
    <t xml:space="preserve"> 1.3.24 </t>
  </si>
  <si>
    <t xml:space="preserve"> 72900 </t>
  </si>
  <si>
    <t>TRANSPORTE DE ENTULHO COM CAMINHAO BASCULANTE 6 M3, RODOVIA PAVIMENTADA, DMT 0,5 A 1,0 KM</t>
  </si>
  <si>
    <t xml:space="preserve"> 1.3.25 </t>
  </si>
  <si>
    <t xml:space="preserve"> 5029 </t>
  </si>
  <si>
    <t>DESTOCAMENTO DE ÁRVORES DE PORTE MÉDIO E RAÍZES PROFUNDAS, SEM AUXÍLIO MECÂNICO</t>
  </si>
  <si>
    <t>un</t>
  </si>
  <si>
    <t xml:space="preserve"> 1.3.26 </t>
  </si>
  <si>
    <t xml:space="preserve"> COMP4 </t>
  </si>
  <si>
    <t>REMOÇÃO DE ESTRUTURA METÁLICA COM RETIRADA DE SOLDA E CORTE DE PEÇAS POR MEIO DE LIXADEIRA, DE FORMA MECANIZADA, SEM REAPROVEITAMENTO.</t>
  </si>
  <si>
    <t>kg</t>
  </si>
  <si>
    <t xml:space="preserve"> 1.3.27 </t>
  </si>
  <si>
    <t xml:space="preserve"> COMP5 </t>
  </si>
  <si>
    <t>REMOÇÃO DE PISO DE BORRACHA (RAMPA)</t>
  </si>
  <si>
    <t xml:space="preserve"> 1.3.28 </t>
  </si>
  <si>
    <t xml:space="preserve"> C1076 </t>
  </si>
  <si>
    <t>DEMOLIÇÃO DE SOLEIRA DE GRANITO</t>
  </si>
  <si>
    <t xml:space="preserve"> 1.5 </t>
  </si>
  <si>
    <t xml:space="preserve"> 51 </t>
  </si>
  <si>
    <t>PLACA DE OBRA EM CHAPA DE ACO GALVANIZADO</t>
  </si>
  <si>
    <t xml:space="preserve"> 2 </t>
  </si>
  <si>
    <t>MOVIMENTO DE TERRA</t>
  </si>
  <si>
    <t xml:space="preserve"> 2.1 </t>
  </si>
  <si>
    <t xml:space="preserve"> 96523 </t>
  </si>
  <si>
    <t>ESCAVAÇÃO MANUAL PARA BLOCO DE COROAMENTO OU SAPATA, COM PREVISÃO DE FÔRMA</t>
  </si>
  <si>
    <t xml:space="preserve"> 2.2 </t>
  </si>
  <si>
    <t xml:space="preserve"> 96527 </t>
  </si>
  <si>
    <t>ESCAVAÇÃO MANUAL DE VALA PARA VIGA BALDRAME, COM PREVISÃO DE FÔRMA</t>
  </si>
  <si>
    <t xml:space="preserve"> 2.3 </t>
  </si>
  <si>
    <t xml:space="preserve"> C0095 </t>
  </si>
  <si>
    <t>APILOAMENTO DE PISO OU FUNDO DE VALAS C/MAÇO DE 30 A 60 KG</t>
  </si>
  <si>
    <t xml:space="preserve"> 2.4 </t>
  </si>
  <si>
    <t xml:space="preserve"> 96995 </t>
  </si>
  <si>
    <t>REATERRO MANUAL APILOADO COM SOQUETE</t>
  </si>
  <si>
    <t xml:space="preserve"> 2.5 </t>
  </si>
  <si>
    <t xml:space="preserve"> 77 </t>
  </si>
  <si>
    <t>ATERRO DE CAIXÃO DE EDIFICAÇÃO, COM FORNEC. DE AREIA, ADENSADA COM ÁGUA</t>
  </si>
  <si>
    <t xml:space="preserve"> 2.6 </t>
  </si>
  <si>
    <t xml:space="preserve"> 97914 </t>
  </si>
  <si>
    <t>TRANSPORTE DE MATERIAL DE BOTA FORA COM CAMINHAO BASCULANTE 6 M3</t>
  </si>
  <si>
    <t>M3XKM</t>
  </si>
  <si>
    <t xml:space="preserve"> 2.7 </t>
  </si>
  <si>
    <t xml:space="preserve"> 100977 </t>
  </si>
  <si>
    <t>CARGA, MANOBRA E DESCARGA DE MATERIAL DE BOTA FORA EM CAMINHÃO BASCULANTE 6 M³</t>
  </si>
  <si>
    <t xml:space="preserve"> 3 </t>
  </si>
  <si>
    <t>FUNDAÇÕES</t>
  </si>
  <si>
    <t xml:space="preserve"> 3.1 </t>
  </si>
  <si>
    <t xml:space="preserve"> 96619 </t>
  </si>
  <si>
    <t>LASTRO DE CONCRETO MAGRO, APLICADO EM BLOCOS DE COROAMENTO OU SAPATAS, ESPESSURA DE 5 CM</t>
  </si>
  <si>
    <t xml:space="preserve"> 3.2 </t>
  </si>
  <si>
    <t xml:space="preserve"> 87501 </t>
  </si>
  <si>
    <t>ALVENARIA DE VEDAÇÃO DE BLOCOS CERÂMICOS FURADOS NA HORIZONTAL DE 14X9X19CM (ESPESSURA 14CM, BLOCO DEITADO) DE PAREDES COM ÁREA LÍQUIDA MENOR QUE 6M² SEM VÃOS E ARGAMASSA DE ASSENTAMENTO COM PREPARO EM BETONEIRA</t>
  </si>
  <si>
    <t xml:space="preserve"> 3.3 </t>
  </si>
  <si>
    <t xml:space="preserve"> 94964 </t>
  </si>
  <si>
    <t>CONCRETO FCK = 20MPA, TRAÇO 1:2,7:3 (CIMENTO/ AREIA MÉDIA/ BRITA 1) - PREPARO MECÂNICO COM BETONEIRA 400 L</t>
  </si>
  <si>
    <t xml:space="preserve"> 3.4 </t>
  </si>
  <si>
    <t xml:space="preserve"> 96544 </t>
  </si>
  <si>
    <t>ARMAÇÃO DE BLOCO, VIGA BALDRAME OU SAPATA UTILIZANDO AÇO CA-50 DE 6,3MM - MONTAGEM</t>
  </si>
  <si>
    <t>KG</t>
  </si>
  <si>
    <t xml:space="preserve"> 3.5 </t>
  </si>
  <si>
    <t xml:space="preserve"> 96545 </t>
  </si>
  <si>
    <t>ARMAÇÃO DE BLOCO, VIGA BALDRAME OU SAPATA UTILIZANDO AÇO CA-50 DE 8 MM - MONTAGEM</t>
  </si>
  <si>
    <t xml:space="preserve"> 3.6 </t>
  </si>
  <si>
    <t xml:space="preserve"> 96546 </t>
  </si>
  <si>
    <t>ARMAÇÃO DE BLOCO, VIGA BALDRAME OU SAPATA UTILIZANDO AÇO CA-50 DE 10 MM - MONTAGEM</t>
  </si>
  <si>
    <t xml:space="preserve"> 3.7 </t>
  </si>
  <si>
    <t xml:space="preserve"> 96547 </t>
  </si>
  <si>
    <t>ARMAÇÃO DE BLOCO, VIGA BALDRAME OU SAPATA UTILIZANDO AÇO CA-50 DE 12,5MM - MONTAGEM</t>
  </si>
  <si>
    <t xml:space="preserve"> 3.8 </t>
  </si>
  <si>
    <t xml:space="preserve"> 96548 </t>
  </si>
  <si>
    <t>ARMAÇÃO DE BLOCO, VIGA BALDRAME OU SAPATA UTILIZANDO AÇO CA-50 DE 16 MM - MONTAGEM</t>
  </si>
  <si>
    <t xml:space="preserve"> 3.9 </t>
  </si>
  <si>
    <t xml:space="preserve"> 96549 </t>
  </si>
  <si>
    <t>ARMAÇÃO DE BLOCO, VIGA BALDRAME OU SAPATA UTILIZANDO AÇO CA-50 DE 20 MM - MONTAGEM</t>
  </si>
  <si>
    <t xml:space="preserve"> 3.10 </t>
  </si>
  <si>
    <t xml:space="preserve"> 96543 </t>
  </si>
  <si>
    <t>ARMAÇÃO DE BLOCO, VIGA BALDRAME E SAPATA UTILIZANDO AÇO CA-60 DE 5 MM - MONTAGEM</t>
  </si>
  <si>
    <t xml:space="preserve"> 3.11 </t>
  </si>
  <si>
    <t xml:space="preserve"> 96535 </t>
  </si>
  <si>
    <t>FABRICAÇÃO, MONTAGEM E DESMONTAGEM DE FÔRMA PARA SAPATA, EM MADEIRA SERRADA, E=25 MM, 4 UTILIZAÇÕES</t>
  </si>
  <si>
    <t xml:space="preserve"> 3.12 </t>
  </si>
  <si>
    <t xml:space="preserve"> 96536 </t>
  </si>
  <si>
    <t>FABRICAÇÃO, MONTAGEM E DESMONTAGEM DE FÔRMA PARA VIGA BALDRAME, EM MADEIRA SERRADA, E=25 MM, 4 UTILIZAÇÕES</t>
  </si>
  <si>
    <t xml:space="preserve"> 3.13 </t>
  </si>
  <si>
    <t xml:space="preserve"> 74106/001 </t>
  </si>
  <si>
    <t>IMPERMEABILIZACAO DE ESTRUTURAS ENTERRADAS, COM TINTA ASFALTICA, DUAS DEMAOS.</t>
  </si>
  <si>
    <t xml:space="preserve"> 3.14 </t>
  </si>
  <si>
    <t xml:space="preserve"> 74157/004 </t>
  </si>
  <si>
    <t>LANCAMENTO/APLICACAO MANUAL DE CONCRETO EM FUNDACOES</t>
  </si>
  <si>
    <t xml:space="preserve"> 4 </t>
  </si>
  <si>
    <t>ESTRUTURA</t>
  </si>
  <si>
    <t xml:space="preserve"> 4.1 </t>
  </si>
  <si>
    <t xml:space="preserve"> 94965 </t>
  </si>
  <si>
    <t>CONCRETO FCK = 25MPA, TRAÇO 1:2,3:2,7 (CIMENTO/ AREIA MÉDIA/ BRITA 1)- PREPARO MECÂNICO COM BETONEIRA 400 L</t>
  </si>
  <si>
    <t xml:space="preserve"> 4.2 </t>
  </si>
  <si>
    <t xml:space="preserve"> 92776 </t>
  </si>
  <si>
    <t>ARMAÇÃO DE PILAR OU VIGA DE UMA ESTRUTURA CONVENCIONAL DE CONCRETO ARMADO EM UMA EDIFICAÇÃO TÉRREA OU SOBRADO UTILIZANDO AÇO CA-50 DE 6,3 MM -MONTAGEM</t>
  </si>
  <si>
    <t xml:space="preserve"> 4.3 </t>
  </si>
  <si>
    <t xml:space="preserve"> 92777 </t>
  </si>
  <si>
    <t>ARMAÇÃO DE PILAR OU VIGA DE UMA ESTRUTURA CONVENCIONAL DE CONCRETO ARMADO EM UMA EDIFICAÇÃO TÉRREA OU SOBRADO UTILIZANDO AÇO CA-50 DE 8 MM - MONTAGEM</t>
  </si>
  <si>
    <t xml:space="preserve"> 4.4 </t>
  </si>
  <si>
    <t xml:space="preserve"> 92778 </t>
  </si>
  <si>
    <t>ARMAÇÃO DE PILAR OU VIGA DE UMA ESTRUTURA CONVENCIONAL DE CONCRETO ARMADO EM UMA EDIFICAÇÃO TÉRREA OU SOBRADO UTILIZANDO AÇO CA-50 DE 10,0 MM -MONTAGEM</t>
  </si>
  <si>
    <t xml:space="preserve"> 4.5 </t>
  </si>
  <si>
    <t xml:space="preserve"> 92779 </t>
  </si>
  <si>
    <t>ARMAÇÃO DE PILAR OU VIGA DE UMA ESTRUTURA CONVENCIONAL DE
CONCRETO ARMADO EM UMA EDIFICAÇÃO TÉRREA OU SOBRADO UTILIZANDO AÇO CA-50 DE 12,5 MM -MONTAGEM</t>
  </si>
  <si>
    <t xml:space="preserve"> 4.6 </t>
  </si>
  <si>
    <t xml:space="preserve"> 92780 </t>
  </si>
  <si>
    <t>ARMAÇÃO DE PILAR OU VIGA DE UMA ESTRUTURA CONVENCIONAL DE
CONCRETO ARMADO EM UMA EDIFICAÇÃO TÉRREA OU SOBRADO UTILIZANDO AÇO CA-50 DE 16 MM -MONTAGEM</t>
  </si>
  <si>
    <t xml:space="preserve"> 4.7 </t>
  </si>
  <si>
    <t xml:space="preserve"> 92781 </t>
  </si>
  <si>
    <t>ARMAÇÃO DE PILAR OU VIGA DE UMA ESTRUTURA CONVENCIONAL DE CONCRETO ARMADO EM UMA EDIFICAÇÃO TÉRREA OU SOBRADO UTILIZANDO AÇO CA-50 DE 20,0 MM - MONTAGEM</t>
  </si>
  <si>
    <t xml:space="preserve"> 4.8 </t>
  </si>
  <si>
    <t xml:space="preserve"> 92775 </t>
  </si>
  <si>
    <t>ARMAÇÃO DE PILAR OU VIGA DE UMA ESTRUTURA CONVENCIONAL DE CONCRETO ARMADO EM UMA EDIFICAÇÃO TÉRREA OU SOBRADO UTILIZANDO AÇO CA-60 DE 5,0 MM - MONTAGEM</t>
  </si>
  <si>
    <t xml:space="preserve"> 4.9 </t>
  </si>
  <si>
    <t xml:space="preserve"> 95945 </t>
  </si>
  <si>
    <t>ARMAÇÃO DE ESCADA, COM 2 LANCES, DE UMA ESTRUTURA CONVENCIONAL DE CONCRETO ARMADO UTILIZANDO AÇO CA-50 DE 8,0 MM
- MONTAGEM</t>
  </si>
  <si>
    <t xml:space="preserve"> 4.10 </t>
  </si>
  <si>
    <t xml:space="preserve"> 95946 </t>
  </si>
  <si>
    <t>ARMAÇÃO DE ESCADA, COM 2 LANCES, DE UMA ESTRUTURA CONVENCIONAL DE CONCRETO ARMADO UTILIZANDO AÇO CA-50 DE 10,0MM - MONTAGEM</t>
  </si>
  <si>
    <t xml:space="preserve"> 4.11 </t>
  </si>
  <si>
    <t xml:space="preserve"> 92439 </t>
  </si>
  <si>
    <t>MONTAGEM E DESMONTAGEM DE FÔRMA DE PILARES RETANGULARES E ESTRUTURAS SIMILARES COM ÁREA MÉDIA DAS SEÇÕES MENOR OU IGUAL A 0,25 M², PÉ-DIREITO SIMPLES, EM CHAPA DE MADEIRA COMPENSADA PLASTIFICADA, 14 UTILIZAÇÕES</t>
  </si>
  <si>
    <t xml:space="preserve"> 4.12 </t>
  </si>
  <si>
    <t xml:space="preserve"> 92480 </t>
  </si>
  <si>
    <t>MONTAGEM E DESMONTAGEM DE FÔRMA DE VIGA, ESCORAMENTO
METÁLICO, PÉ-DIREITO SIMPLES, EM CHAPA DE MADEIRA PLASTIFICADA, 18 UTILIZAÇÕES. AF_12/2015</t>
  </si>
  <si>
    <t xml:space="preserve"> 4.13 </t>
  </si>
  <si>
    <t xml:space="preserve"> 101983 </t>
  </si>
  <si>
    <t>MONTAGEM E DESMONTAGEM DE FÔRMA PARA ESCADAS, COM 2 LANCES, EM CHAPA DE MADEIRA COMPENSADA PLASTIFICADA, 10 UTILIZAÇÕES</t>
  </si>
  <si>
    <t xml:space="preserve"> 4.14 </t>
  </si>
  <si>
    <t xml:space="preserve"> 92873 </t>
  </si>
  <si>
    <t>LANÇAMENTO COM USO DE BALDES, ADENSAMENTO E ACABAMENTO DE CONCRETO EM ESTRUTURAS</t>
  </si>
  <si>
    <t xml:space="preserve"> 4.15 </t>
  </si>
  <si>
    <t xml:space="preserve"> 74141/3 </t>
  </si>
  <si>
    <t>LAJE PRE-MOLD BETA 16 P/3,5KN/M2 VAO 5,2M INCL VIGOTAS TIJOLOS ARMADURA NEGATIVA CAPEAMENTO 3CM CONCRETO 15MPA ESCORAMENTO MATERIAL E MAO DE OBRA.</t>
  </si>
  <si>
    <t xml:space="preserve"> 4.16 </t>
  </si>
  <si>
    <t xml:space="preserve"> 74202/1 </t>
  </si>
  <si>
    <t>LAJE PRE-MOLDADA P/FORRO, SOBRECARGA 100KG/M2, VAOS ATE 3,50M/E=8CM, C/LAJOTAS E CAP.C/CONC FCK=20MPA, 3CM, INTER-EIXO 38CM, C/ESCORAMENTO (REAPR.3X) E FERRAGEM NEGATIVA</t>
  </si>
  <si>
    <t xml:space="preserve"> 4.17 </t>
  </si>
  <si>
    <t xml:space="preserve"> 68328 </t>
  </si>
  <si>
    <t>JUNTA DE DILATACAO COM ISOPOR 10 MM</t>
  </si>
  <si>
    <t xml:space="preserve"> 4.18 </t>
  </si>
  <si>
    <t xml:space="preserve"> 93183 </t>
  </si>
  <si>
    <t>VERGA PRÉ-MOLDADA PARA JANELAS COM MAIS DE 1,5 M DE VÃO</t>
  </si>
  <si>
    <t xml:space="preserve"> 4.19 </t>
  </si>
  <si>
    <t xml:space="preserve"> 93185 </t>
  </si>
  <si>
    <t>VERGA PRÉ-MOLDADA PARA PORTAS COM MAIS DE 1,5 M DE VÃO</t>
  </si>
  <si>
    <t xml:space="preserve"> 5 </t>
  </si>
  <si>
    <t>PAREDES E PAINÉIS</t>
  </si>
  <si>
    <t xml:space="preserve"> 5.1 </t>
  </si>
  <si>
    <t xml:space="preserve"> 87523 </t>
  </si>
  <si>
    <t>ALVENARIA DE VEDAÇÃO DE BLOCOS CERÂMICOS FURADOS NA HORIZONTAL DE 9X14X19CM (ESPESSURA 9CM) DE PAREDES COM ÁREA LÍQUIDA MAIOR OU IGUAL A 6M² COM VÃOS E ARGAMASSA DE ASSENTAMENTO COM PREPARO EM BETONEIRA</t>
  </si>
  <si>
    <t xml:space="preserve"> 5.2 </t>
  </si>
  <si>
    <t xml:space="preserve"> 96359 </t>
  </si>
  <si>
    <t>PAREDE COM PLACAS DE GESSO ACARTONADO (DRYWALL), PARA USO INTERNO, COM DUAS FACES SIMPLES E ESTRUTURA METÁLICA COM GUIAS SIMPLES, COM VÃOS</t>
  </si>
  <si>
    <t xml:space="preserve"> 5.3 </t>
  </si>
  <si>
    <t xml:space="preserve"> 11743 </t>
  </si>
  <si>
    <t>DIVISORIA EM GRANITO BRANCO CEARÁ</t>
  </si>
  <si>
    <t xml:space="preserve"> 6 </t>
  </si>
  <si>
    <t>ESQUADRIAS E FERRAGENS</t>
  </si>
  <si>
    <t xml:space="preserve"> 6.1 </t>
  </si>
  <si>
    <t xml:space="preserve"> 94569 </t>
  </si>
  <si>
    <t>JANELA DE ALUMÍNIO TIPO MAXIM-AR, COM VIDROS, BATENTE E FERRAGENS. EXCLUSIVE ALIZAR, ACABAMENTO E CONTRAMARCO. FORNECIMENTO E INSTALAÇÃO</t>
  </si>
  <si>
    <t xml:space="preserve"> 6.2 </t>
  </si>
  <si>
    <t xml:space="preserve"> 90790 </t>
  </si>
  <si>
    <t>KIT DE PORTA-PRONTA DE MADEIRA EM ACABAMENTO MELAMÍNICO BRANCO, FOLHA LEVE OU MÉDIA, 80X210CM, EXCLUSIVE FECHADURA  - FORNECIMENTO E INSTALAÇÃO</t>
  </si>
  <si>
    <t xml:space="preserve"> 6.3 </t>
  </si>
  <si>
    <t xml:space="preserve"> 91306 </t>
  </si>
  <si>
    <t>FECHADURA DE EMBUTIR PARA PORTAS INTERNAS, COMPLETA, ACABAMENTO PADRÃO MÉDIO, COM EXECUÇÃO DE FURO - FORNECIMENTO E INSTALAÇÃO</t>
  </si>
  <si>
    <t xml:space="preserve"> 6.4 </t>
  </si>
  <si>
    <t xml:space="preserve"> 90789 </t>
  </si>
  <si>
    <t>KIT DE PORTA-PRONTA DE MADEIRA EM ACABAMENTO MELAMÍNICO BRANCO, FOLHA LEVE OU MÉDIA, 70X210CM, EXCLUSIVE FECHADURA, FIXAÇÃO COM PREENCHIMENTO PARCIAL DE ESPUMA EXPANSIVA - FORNECIMENTO E INSTALAÇÃO</t>
  </si>
  <si>
    <t xml:space="preserve"> 6.5 </t>
  </si>
  <si>
    <t xml:space="preserve"> 7766 </t>
  </si>
  <si>
    <t>KIT PORTA PRONTA DE MADEIRA, FOLHA MEDIA (NBR 15930) DE 80 X 210 CM, E = 35 MM, NUCLEO SARRAFEADO, ESTRUTURA USINADA PARA FECHADURA, CAPA LISA EM HDF, ACABAMENTO MELAMINICO BRANCO (INCLUI MARCO, ALIZARES E DOBRADICAS, BARRA DE INOX E CHAPA ANTI IMPACTO,  MONTAGEM E INSTALAÇÃO DO BATENTE, FECHADURA COM EXECUÇÃO DO FURO - FORNECIMENTO E INSTALAÇÃO</t>
  </si>
  <si>
    <t xml:space="preserve"> 6.6 </t>
  </si>
  <si>
    <t xml:space="preserve"> 8800 </t>
  </si>
  <si>
    <t>PORTA EM MADEIRA COMPENSADA, DE CORRER, LISA, SEMI-ÔCA 0.70 X 2.10M, REVESTIDA COM FORMICA (INCLUSIVE BATENTES E FERRAGENS)</t>
  </si>
  <si>
    <t xml:space="preserve"> 6.7 </t>
  </si>
  <si>
    <t xml:space="preserve"> COMP6 </t>
  </si>
  <si>
    <t>PORTA EM MADEIRA COMPENSADA, DE ABRIR, LISA, SEMI-ÔCA 1.00 X 2.10M, REVESTIDA COM FORMICA (INCLUSIVE BATENTES E FERRAGENS)</t>
  </si>
  <si>
    <t xml:space="preserve"> 6.8 </t>
  </si>
  <si>
    <t xml:space="preserve"> 73932/001 </t>
  </si>
  <si>
    <t>GRADE DE FERRO EM BARRA CHATA 3/16"</t>
  </si>
  <si>
    <t xml:space="preserve"> 6.9 </t>
  </si>
  <si>
    <t xml:space="preserve"> C4729 </t>
  </si>
  <si>
    <t>CERCA/GRADIL NYLOFOR H=2,03M,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</si>
  <si>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 xml:space="preserve"> 6.10 </t>
  </si>
  <si>
    <t xml:space="preserve"> 1875 </t>
  </si>
  <si>
    <t>TRANCA EM FERRO PARA CELAS PRISIONAIS</t>
  </si>
  <si>
    <t xml:space="preserve"> 6.11 </t>
  </si>
  <si>
    <t xml:space="preserve"> 74100/001 </t>
  </si>
  <si>
    <t>PORTAO DE FERRO COM VARA 3/4", COM REQUADRO INCLUSIVE VIDRO DE 8MM</t>
  </si>
  <si>
    <t xml:space="preserve"> 6.12 </t>
  </si>
  <si>
    <t xml:space="preserve"> 91338 </t>
  </si>
  <si>
    <t>PORTA DE ALUMÍNIO DE ABRIR COM LAMBRI, COM GUARNIÇÃO, FIXAÇÃO
COM PARAFUSOS - FORNECIMENTO E INSTALAÇÃO</t>
  </si>
  <si>
    <t xml:space="preserve"> 7 </t>
  </si>
  <si>
    <t>COBERTURA</t>
  </si>
  <si>
    <t xml:space="preserve"> 7.1 </t>
  </si>
  <si>
    <t xml:space="preserve"> 92616 </t>
  </si>
  <si>
    <t>FABRICAÇÃO E INSTALAÇÃO DE TESOURA INTEIRA EM AÇO, VÃO DE 10 M, PARA TELHA ONDULADA DE FIBROCIMENTO, METÁLICA, PLÁSTICA OU TERMOACÚSTICA, INCLUSO IÇAMENTO</t>
  </si>
  <si>
    <t xml:space="preserve"> 7.2 </t>
  </si>
  <si>
    <t xml:space="preserve"> 73970/002 </t>
  </si>
  <si>
    <t>ESTRUTURA METALICA EM ACO ESTRUTURAL PERFIL I 6 X 3 3/8</t>
  </si>
  <si>
    <t xml:space="preserve"> 7.3 </t>
  </si>
  <si>
    <t xml:space="preserve"> 92580 </t>
  </si>
  <si>
    <t>TRAMA DE AÇO COMPOSTA POR TERÇAS PARA TELHADOS DE ATÉ 2 ÁGUAS PARA TELHA ONDULADA DE FIBROCIMENTO, METÁLICA, PLÁSTICA OU TERMOACÚSTICA, INCLUSO TRANSPORTE VERTICAL</t>
  </si>
  <si>
    <t xml:space="preserve"> 7.4 </t>
  </si>
  <si>
    <t xml:space="preserve"> 94216 </t>
  </si>
  <si>
    <t>TELHAMENTO COM TELHA METÁLICA TERMOACÚSTICA E = 30 MM, COM ATÉ 2 ÁGUAS, INCLUSO IÇAMENTO</t>
  </si>
  <si>
    <t xml:space="preserve"> 7.5 </t>
  </si>
  <si>
    <t xml:space="preserve"> 94231 </t>
  </si>
  <si>
    <t>RUFO EM CHAPA DE AÇO GALVANIZADO NÚMERO 24, CORTE DE 25 CM, INCLUSO TRANSPORTE VERTICAL</t>
  </si>
  <si>
    <t xml:space="preserve"> 7.6 </t>
  </si>
  <si>
    <t xml:space="preserve"> 94229 </t>
  </si>
  <si>
    <t>CALHA EM CHAPA DE AÇO GALVANIZADO NÚMERO 24, DESENVOLVIMENTO DE 100 CM, INCLUSO TRANSPORTE VERTICAL</t>
  </si>
  <si>
    <t xml:space="preserve"> 7.7 </t>
  </si>
  <si>
    <t xml:space="preserve"> 9077 </t>
  </si>
  <si>
    <t>CUMEEIRA TERMOACÚSTICA</t>
  </si>
  <si>
    <t>m</t>
  </si>
  <si>
    <t xml:space="preserve"> 7.8 </t>
  </si>
  <si>
    <t xml:space="preserve"> 71623 </t>
  </si>
  <si>
    <t>CHAPIM DE CONCRETO APARENTE COM ACABAMENTO DESEMPENADO, FORMA DE COMPENSADO PLASTIFICADO (MADEIRIT) DE 14 X 10 CM, FUNDIDO NO LOCAL.</t>
  </si>
  <si>
    <t xml:space="preserve"> 7.9 </t>
  </si>
  <si>
    <t xml:space="preserve"> COMP7 </t>
  </si>
  <si>
    <t>CALHA EM CONCRETO C=1,00M</t>
  </si>
  <si>
    <t xml:space="preserve"> 8 </t>
  </si>
  <si>
    <t>REVESTIMENTOS</t>
  </si>
  <si>
    <t xml:space="preserve"> 8.1 </t>
  </si>
  <si>
    <t xml:space="preserve"> 87879 </t>
  </si>
  <si>
    <t>CHAPISCO APLICADO EM ALVENARIAS E ESTRUTURAS DE CONCRETO INTERNAS, COM COLHER DE PEDREIRO.  ARGAMASSA TRAÇO 1:3 COM PREPARO EM BETONEIRA 400L</t>
  </si>
  <si>
    <t xml:space="preserve"> 8.2 </t>
  </si>
  <si>
    <t xml:space="preserve"> 87905 </t>
  </si>
  <si>
    <t>CHAPISCO APLICADO EM ALVENARIA (COM PRESENÇA DE VÃOS) E ESTRUTURAS DE CONCRETO DE FACHADA, COM COLHER DE PEDREIRO. ARGAMASSA TRAÇO 1:3 COM PREPARO EM BETONEIRA 400L</t>
  </si>
  <si>
    <t xml:space="preserve"> 8.3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</si>
  <si>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</si>
  <si>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</t>
  </si>
  <si>
    <t xml:space="preserve"> 8.4 </t>
  </si>
  <si>
    <t xml:space="preserve"> 90408 </t>
  </si>
  <si>
    <t>MASSA ÚNICA, PARA RECEBIMENTO DE PINTURA, EM ARGAMASSA TRAÇO 1:2:8, PREPARO MECÂNICO COM BETONEIRA 400L, APLICADA MANUALMENTE EM TETO, ESPESSURA DE 10MM, COM EXECUÇÃO DE TALISCAS</t>
  </si>
  <si>
    <t xml:space="preserve"> 8.5 </t>
  </si>
  <si>
    <t xml:space="preserve"> 87775 </t>
  </si>
  <si>
    <t>EMBOÇO OU MASSA ÚNICA EM ARGAMASSA TRAÇO 1:2:8, PREPARO MECÂNICO COM BETONEIRA 400 L, APLICADA MANUALMENTE EM PANOS DE FACHADA COM PRESENÇA DE VÃOS, ESPESSURA DE 25 MM</t>
  </si>
  <si>
    <t xml:space="preserve"> 8.6 </t>
  </si>
  <si>
    <t xml:space="preserve"> 87531 </t>
  </si>
  <si>
    <t>EMBOÇO, PARA RECEBIMENTO DE CERÂMICA, EM ARGAMASSA TRAÇO 1:2:8, PREPARO MECÂNICO COM BETONEIRA 400L, APLICADO MANUALMENTE EM FACES INTERNAS DE PAREDES, PARA AMBIENTE COM ÁREA ENTRE 5M2 E 10M2, ESPESSURA DE 20MM, COM EXECUÇÃO DE TALISCAS</t>
  </si>
  <si>
    <t xml:space="preserve"> 8.7 </t>
  </si>
  <si>
    <t xml:space="preserve"> 87268 </t>
  </si>
  <si>
    <t>REVESTIMENTO CERÂMICO PARA PAREDES INTERNAS COM PLACAS TIPO ESMALTADA EXTRA DE DIMENSÕES 25X35 CM APLICADAS EM AMBIENTES DE ÁREA MENOR QUE 5 M² NA ALTURA INTEIRA DAS PAREDES</t>
  </si>
  <si>
    <t xml:space="preserve"> 8.8 </t>
  </si>
  <si>
    <t xml:space="preserve"> COMP8 </t>
  </si>
  <si>
    <t>REVESTIMENTO EM PLACA DE MDF CARVALHO AVELÃ E=9 MM</t>
  </si>
  <si>
    <t xml:space="preserve"> 8.9 </t>
  </si>
  <si>
    <t xml:space="preserve"> 5057 </t>
  </si>
  <si>
    <t>REVESTIMENTO METÁLICO EM ALUMÍNIO COMPOSTO (ALUCOBOND), E=0,3MM, PINTURA KAYNAR 500 COMPOSTA POR SEIS CAMADAS, - FORNECIMENTO E APLICAÇÃO</t>
  </si>
  <si>
    <t xml:space="preserve"> 9 </t>
  </si>
  <si>
    <t>PISOS</t>
  </si>
  <si>
    <t xml:space="preserve"> 9.1 </t>
  </si>
  <si>
    <t xml:space="preserve"> 96620 </t>
  </si>
  <si>
    <t>LASTRO DE CONCRETO APLICADO EM PISOS</t>
  </si>
  <si>
    <t xml:space="preserve"> 9.2 </t>
  </si>
  <si>
    <t xml:space="preserve"> 87630 </t>
  </si>
  <si>
    <t>CONTRAPISO EM ARGAMASSA TRAÇO 1:4 (CIMENTO E AREIA), PREPARO MECÂNICO COM BETONEIRA 400 L, APLICADO EM ÁREAS SECAS SOBRE LAJE, ADERIDO, ESPESSURA 3CM</t>
  </si>
  <si>
    <t xml:space="preserve"> 9.3 </t>
  </si>
  <si>
    <t xml:space="preserve"> 87263 </t>
  </si>
  <si>
    <t>REVESTIMENTO CERÂMICO PARA PISO COM PLACAS TIPO PORCELANATO DE DIMENSÕES 60X60 CM APLICADA EM AMBIENTES DE ÁREA MAIOR QUE 10 M²</t>
  </si>
  <si>
    <t xml:space="preserve"> 9.4 </t>
  </si>
  <si>
    <t xml:space="preserve"> 00004786 </t>
  </si>
  <si>
    <t>PISO EM GRANILITE, MARMORITE OU GRANITINA, AGREGADO COR PRETO, CINZA, PALHA OU BRANCO, E=  *8* MM (INCLUSO EXECUCAO)</t>
  </si>
  <si>
    <t xml:space="preserve"> 9.5 </t>
  </si>
  <si>
    <t xml:space="preserve"> 9087 </t>
  </si>
  <si>
    <t>RODAPÉ EM PERFIL DE ALUMINIO, APLICADO</t>
  </si>
  <si>
    <t xml:space="preserve"> 9.6 </t>
  </si>
  <si>
    <t xml:space="preserve"> 5014 </t>
  </si>
  <si>
    <t>FORNECIMENTO E INSTALAÇÃO DE CARPETE BERBER POINT 650 DA BEAULIEU E=7MM OU SIMILAR</t>
  </si>
  <si>
    <t xml:space="preserve"> 9.7 </t>
  </si>
  <si>
    <t xml:space="preserve"> 7563 </t>
  </si>
  <si>
    <t>PISO EM GRANITO APLICADO EM AMBIENTES INTERNOS (ESCADA)</t>
  </si>
  <si>
    <t xml:space="preserve"> 9.8 </t>
  </si>
  <si>
    <t xml:space="preserve"> 92398 </t>
  </si>
  <si>
    <t>EXECUÇÃO DE PÁTIO/ESTACIONAMENTO EM PISO INTERTRAVADO, COM BLOCO RETANGULAR COR NATURAL DE 20 X 10 CM, ESPESSURA 8 CM</t>
  </si>
  <si>
    <t xml:space="preserve"> 9.9 </t>
  </si>
  <si>
    <t xml:space="preserve"> 94996 </t>
  </si>
  <si>
    <t>EXECUÇÃO DE PASSEIO (CALÇADA) OU PISO DE CONCRETO COM CONCRETO MOLDADO IN LOCO, FEITO EM OBRA, ACABAMENTO CONVENCIONAL, ESPESSURA 10 CM, ARMADO</t>
  </si>
  <si>
    <t xml:space="preserve"> 9.10 </t>
  </si>
  <si>
    <t xml:space="preserve"> 3212 </t>
  </si>
  <si>
    <t>COLCHÃO DE AREIA</t>
  </si>
  <si>
    <t xml:space="preserve"> 9.11 </t>
  </si>
  <si>
    <t xml:space="preserve"> 7323 </t>
  </si>
  <si>
    <t>PISO TÁTIL DIRECIONAL E/OU ALERTA, EM BORRACHA, P/DEFICIENTES VISUAIS, DIMENSÕES 25X25CM, APLICADO, REJUNTADO, EXCLUSIVE REGULARIZAÇÃO DE BASE</t>
  </si>
  <si>
    <t xml:space="preserve"> 9.12 </t>
  </si>
  <si>
    <t xml:space="preserve"> 9418 </t>
  </si>
  <si>
    <t>PISO TÁTIL DIRECIONAL E/OU ALERTA, DE CONCRETO, NA COR NATURAL, P/DEFICIENTES VISUAIS, DIMENSÕES 25X25CM, APLICADO COM ARGAMASSA INDUSTRIALIZADA AC-II, REJUNTADO, EXCLUSIVE REGULARIZAÇÃO DE BASE</t>
  </si>
  <si>
    <t xml:space="preserve"> 10 </t>
  </si>
  <si>
    <t>PINTURA</t>
  </si>
  <si>
    <t xml:space="preserve"> 10.1 </t>
  </si>
  <si>
    <t xml:space="preserve"> 88485 </t>
  </si>
  <si>
    <t>APLICAÇÃO DE FUNDO SELADOR ACRÍLICO EM PAREDES, UMA DEMÃO</t>
  </si>
  <si>
    <t xml:space="preserve"> 10.2 </t>
  </si>
  <si>
    <t xml:space="preserve"> 88484 </t>
  </si>
  <si>
    <t>APLICAÇÃO DE FUNDO SELADOR ACRÍLICO EM TETO, UMA DEMÃO</t>
  </si>
  <si>
    <t xml:space="preserve"> 10.3 </t>
  </si>
  <si>
    <t xml:space="preserve"> 88411 </t>
  </si>
  <si>
    <t>APLICAÇÃO MANUAL DE FUNDO SELADOR ACRÍLICO EM PANOS COM PRESENÇA DE VÃOS DE EDIFÍCIOS DE MÚLTIPLOS PAVIMENTOS</t>
  </si>
  <si>
    <t xml:space="preserve"> 10.4 </t>
  </si>
  <si>
    <t xml:space="preserve"> 88497 </t>
  </si>
  <si>
    <t>APLICAÇÃO E LIXAMENTO DE MASSA LÁTEX EM PAREDES, DUAS DEMÃOS</t>
  </si>
  <si>
    <t xml:space="preserve"> 10.5 </t>
  </si>
  <si>
    <t xml:space="preserve"> 88496 </t>
  </si>
  <si>
    <t>APLICAÇÃO E LIXAMENTO DE MASSA LÁTEX EM TETO, DUAS DEMÃOS.</t>
  </si>
  <si>
    <t xml:space="preserve"> 10.6 </t>
  </si>
  <si>
    <t xml:space="preserve"> 88489 </t>
  </si>
  <si>
    <t>APLICAÇÃO MANUAL DE PINTURA COM TINTA LÁTEX ACRÍLICA EM PAREDES, DUAS DEMÃOS</t>
  </si>
  <si>
    <t xml:space="preserve"> 10.7 </t>
  </si>
  <si>
    <t xml:space="preserve"> 88488 </t>
  </si>
  <si>
    <t>APLICAÇÃO MANUAL DE PINTURA COM TINTA LÁTEX ACRÍLICA EM TETO, DUAS DEMÃOS.</t>
  </si>
  <si>
    <t xml:space="preserve"> 10.8 </t>
  </si>
  <si>
    <t xml:space="preserve"> 88416 </t>
  </si>
  <si>
    <t>APLICAÇÃO MANUAL DE PINTURA COM TINTA TEXTURIZADA ACRÍLICA EM PANOS COM PRESENÇA DE VÃOS DE EDIFÍCIOS DE MÚLTIPLOS PAVIMENTOS, UMA COR</t>
  </si>
  <si>
    <t xml:space="preserve"> 10.9 </t>
  </si>
  <si>
    <t xml:space="preserve"> 73924/002 </t>
  </si>
  <si>
    <t>PINTURA ESMALTE ACETINADO, DUAS DEMAOS, SOBRE SUPERFICIE METALICA</t>
  </si>
  <si>
    <t xml:space="preserve"> 11 </t>
  </si>
  <si>
    <t>INSTALAÇÕES HIDRÁULICAS</t>
  </si>
  <si>
    <t xml:space="preserve"> 11.1 </t>
  </si>
  <si>
    <t xml:space="preserve"> 89356 </t>
  </si>
  <si>
    <t>TUBO, PVC, SOLDÁVEL, DN 25MM, INSTALADO EM RAMAL OU SUB-RAMAL DE ÁGUA - FORNECIMENTO E INSTALAÇÃO</t>
  </si>
  <si>
    <t xml:space="preserve"> 11.2 </t>
  </si>
  <si>
    <t xml:space="preserve"> 89357 </t>
  </si>
  <si>
    <t>TUBO, PVC, SOLDÁVEL, DN 32MM, INSTALADO EM RAMAL OU SUB-RAMAL DE ÁGUA - FORNECIMENTO E INSTALAÇÃO</t>
  </si>
  <si>
    <t xml:space="preserve"> 11.3 </t>
  </si>
  <si>
    <t xml:space="preserve"> 89448 </t>
  </si>
  <si>
    <t>TUBO, PVC, SOLDÁVEL, DN 40MM, INSTALADO EM PRUMADA DE ÁGUA - FORNECIMENTO E INSTALAÇÃO</t>
  </si>
  <si>
    <t xml:space="preserve"> 11.4 </t>
  </si>
  <si>
    <t xml:space="preserve"> 89362 </t>
  </si>
  <si>
    <t>JOELHO 90 GRAUS, PVC, SOLDÁVEL, DN 25MM, INSTALADO EM RAMAL OU SUB-RAMAL DE ÁGUA - FORNECIMENTO E INSTALAÇÃO</t>
  </si>
  <si>
    <t xml:space="preserve"> 11.5 </t>
  </si>
  <si>
    <t xml:space="preserve"> 89367 </t>
  </si>
  <si>
    <t>JOELHO 90 GRAUS, PVC, SOLDÁVEL, DN 32MM, INSTALADO EM RAMAL OU SUB-RAMAL DE ÁGUA - FORNECIMENTO E INSTALAÇÃO</t>
  </si>
  <si>
    <t xml:space="preserve"> 11.6 </t>
  </si>
  <si>
    <t xml:space="preserve"> 89497 </t>
  </si>
  <si>
    <t>JOELHO 90 GRAUS, PVC, SOLDÁVEL, DN 40MM, INSTALADO EM PRUMADA DE ÁGUA - FORNECIMENTO E INSTALAÇÃO</t>
  </si>
  <si>
    <t xml:space="preserve"> 11.7 </t>
  </si>
  <si>
    <t xml:space="preserve"> 89366 </t>
  </si>
  <si>
    <t>JOELHO 90 GRAUS COM BUCHA DE LATÃO, PVC, SOLDÁVEL, DN 25MM, X 3/4 INSTALADO EM RAMAL OU SUB-RAMAL DE ÁGUA - FORNECIMENTO E INSTALAÇÃO</t>
  </si>
  <si>
    <t xml:space="preserve"> 11.8 </t>
  </si>
  <si>
    <t xml:space="preserve"> 90374 </t>
  </si>
  <si>
    <t>TÊ COM BUCHA DE LATÃO NA BOLSA CENTRAL, PVC, SOLDÁVEL, DN 25MM X 3/4, INSTALADO EM RAMAL OU SUB-RAMAL DE ÁGUA - FORNECIMENTO E INSTALAÇÃO</t>
  </si>
  <si>
    <t xml:space="preserve"> 11.9 </t>
  </si>
  <si>
    <t xml:space="preserve"> 89395 </t>
  </si>
  <si>
    <t>TE, PVC, SOLDÁVEL, DN 25MM, INSTALADO EM RAMAL OU SUB-RAMAL DE ÁGUA - FORNECIMENTO E INSTALAÇÃO</t>
  </si>
  <si>
    <t xml:space="preserve"> 11.10 </t>
  </si>
  <si>
    <t xml:space="preserve"> 89398 </t>
  </si>
  <si>
    <t>TE, PVC, SOLDÁVEL, DN 32MM, INSTALADO EM RAMAL OU SUB-RAMAL DE ÁGUA - FORNECIMENTO E INSTALAÇÃO</t>
  </si>
  <si>
    <t xml:space="preserve"> 11.11 </t>
  </si>
  <si>
    <t xml:space="preserve"> 89623 </t>
  </si>
  <si>
    <t>TE, PVC, SOLDÁVEL, DN 40MM, INSTALADO EM PRUMADA DE ÁGUA - FORNECIMENTO E INSTALAÇÃO</t>
  </si>
  <si>
    <t xml:space="preserve"> 11.12 </t>
  </si>
  <si>
    <t xml:space="preserve"> 89378 </t>
  </si>
  <si>
    <t>LUVA, PVC, SOLDÁVEL, DN 25MM, INSTALADO EM RAMAL OU SUB-RAMAL DE ÁGUA - FORNECIMENTO E INSTALAÇÃO</t>
  </si>
  <si>
    <t xml:space="preserve"> 11.13 </t>
  </si>
  <si>
    <t xml:space="preserve"> 89386 </t>
  </si>
  <si>
    <t>LUVA, PVC, SOLDÁVEL, DN 32MM, INSTALADO EM RAMAL OU SUB-RAMAL DE ÁGUA - FORNECIMENTO E INSTALAÇÃO</t>
  </si>
  <si>
    <t xml:space="preserve"> 11.14 </t>
  </si>
  <si>
    <t xml:space="preserve"> 89558 </t>
  </si>
  <si>
    <t>LUVA, PVC, SOLDÁVEL, DN 40MM, INSTALADO EM PRUMADA DE ÁGUA - FORNECIMENTO E INSTALAÇÃO</t>
  </si>
  <si>
    <t xml:space="preserve"> 11.15 </t>
  </si>
  <si>
    <t xml:space="preserve"> 89534 </t>
  </si>
  <si>
    <t>LUVA SOLDÁVEL E COM ROSCA, PVC, SOLDÁVEL, DN 25MM X 3/4, INSTALADO EM PRUMADA DE ÁGUA - FORNECIMENTO E INSTALAÇÃO</t>
  </si>
  <si>
    <t xml:space="preserve"> 11.16 </t>
  </si>
  <si>
    <t xml:space="preserve"> 89391 </t>
  </si>
  <si>
    <t>ADAPTADOR CURTO COM BOLSA E ROSCA PARA REGISTRO, PVC, SOLDÁVEL, DN 32MM X 1, INSTALADO EM RAMAL OU SUB-RAMAL DE ÁGUA - FORNECIMENTO E INSTALAÇÃO</t>
  </si>
  <si>
    <t xml:space="preserve"> 11.17 </t>
  </si>
  <si>
    <t xml:space="preserve"> 89383 </t>
  </si>
  <si>
    <t>ADAPTADOR CURTO COM BOLSA E ROSCA PARA REGISTRO, PVC, SOLDÁVEL, DN 25MM X 3/4, INSTALADO EM RAMAL OU SUB-RAMAL DE ÁGUA - FORNECIMENTO E INSTALAÇÃO</t>
  </si>
  <si>
    <t xml:space="preserve"> 11.18 </t>
  </si>
  <si>
    <t xml:space="preserve"> 94660 </t>
  </si>
  <si>
    <t>ADAPTADOR CURTO COM BOLSA E ROSCA PARA REGISTRO, PVC, SOLDÁVEL, DN 40MM X 1 1/4 , INSTALADO EM RESERVAÇÃO DE ÁGUA DE EDIFICAÇÃO QUE POSSUA RESERVATÓRIO DE FIBRA/FIBROCIMENTO FORNECIMENTO E INSTALAÇÃO</t>
  </si>
  <si>
    <t xml:space="preserve"> 11.19 </t>
  </si>
  <si>
    <t xml:space="preserve"> 90375 </t>
  </si>
  <si>
    <t>BUCHA DE REDUÇÃO, PVC, SOLDÁVEL, DN 40MM X 32MM, INSTALADO EM RAMAL OU SUB-RAMAL DE ÁGUA - FORNECIMENTO E INSTALAÇÃO</t>
  </si>
  <si>
    <t xml:space="preserve"> 11.20 </t>
  </si>
  <si>
    <t xml:space="preserve"> 9502 </t>
  </si>
  <si>
    <t>Ducha higiênica com registro, linha Link, ref. 1984.C.ACT. LNK, da DECA ou similar</t>
  </si>
  <si>
    <t xml:space="preserve"> 11.21 </t>
  </si>
  <si>
    <t xml:space="preserve"> 1356 </t>
  </si>
  <si>
    <t>PLUG DE PVC ROSCAVEL DN 1/2</t>
  </si>
  <si>
    <t xml:space="preserve"> 11.22 </t>
  </si>
  <si>
    <t xml:space="preserve"> 94497 </t>
  </si>
  <si>
    <t>REGISTRO DE GAVETA BRUTO, LATÃO, ROSCÁVEL, 1 1/2, INSTALADO EM RESERVAÇÃO DE ÁGUA DE EDIFICAÇÃO QUE POSSUA RESERVATÓRIO DE FIBRA/FIBROCIMENTO FORNECIMENTO E INSTALAÇÃO</t>
  </si>
  <si>
    <t xml:space="preserve"> 11.23 </t>
  </si>
  <si>
    <t xml:space="preserve"> 89987 </t>
  </si>
  <si>
    <t>REGISTRO DE GAVETA BRUTO, LATÃO, ROSCÁVEL, 3/4", COM ACABAMENTO E CANOPLA CROMADOS. FORNECIDO E INSTALADO EM RAMAL DE ÁGUA</t>
  </si>
  <si>
    <t xml:space="preserve"> 11.24 </t>
  </si>
  <si>
    <t xml:space="preserve"> 94793 </t>
  </si>
  <si>
    <t>REGISTRO DE GAVETA BRUTO, LATÃO, ROSCÁVEL, 1 1/4, COM ACABAMENTO E CANOPLA CROMADOS, INSTALADO EM RESERVAÇÃO DE ÁGUA DE EDIFICAÇÃO QUE POSSUA RESERVATÓRIO DE FIBRA/FIBROCIMENTO  FORNECIMENTO E INSTALAÇÃO</t>
  </si>
  <si>
    <t xml:space="preserve"> 11.25 </t>
  </si>
  <si>
    <t xml:space="preserve"> 00000734 </t>
  </si>
  <si>
    <t>BOMBA CENTRÍFUGA 1,5 HP - FORNECIMENTO</t>
  </si>
  <si>
    <t xml:space="preserve"> 11.26 </t>
  </si>
  <si>
    <t xml:space="preserve"> 90443 </t>
  </si>
  <si>
    <t>RASGO EM ALVENARIA PARA RAMAIS/ DISTRIBUIÇÃO COM DIAMETROS MENORES OU IGUAIS A 40 MM</t>
  </si>
  <si>
    <t xml:space="preserve"> 12 </t>
  </si>
  <si>
    <t>INSTALAÇÕES SANITÁRIAS</t>
  </si>
  <si>
    <t xml:space="preserve"> 12.1 </t>
  </si>
  <si>
    <t xml:space="preserve"> 89711 </t>
  </si>
  <si>
    <t>TUBO PVC, SERIE NORMAL, ESGOTO PREDIAL, DN 40 MM, FORNECIDO E INSTALADO EM RAMAL DE DESCARGA OU RAMAL DE ESGOTO SANITÁRIO</t>
  </si>
  <si>
    <t xml:space="preserve"> 12.2 </t>
  </si>
  <si>
    <t xml:space="preserve"> 89798 </t>
  </si>
  <si>
    <t>TUBO PVC, SERIE NORMAL, ESGOTO PREDIAL, DN 50 MM, FORNECIDO E INSTALADO EM PRUMADA DE ESGOTO SANITÁRIO OU VENTILAÇÃO</t>
  </si>
  <si>
    <t xml:space="preserve"> 12.3 </t>
  </si>
  <si>
    <t xml:space="preserve"> 89714 </t>
  </si>
  <si>
    <t>TUBO PVC, SERIE NORMAL, ESGOTO PREDIAL, DN 100 MM, FORNECIDO E INSTALADO EM RAMAL DE DESCARGA OU RAMAL DE ESGOTO SANITÁRIO.</t>
  </si>
  <si>
    <t xml:space="preserve"> 12.4 </t>
  </si>
  <si>
    <t xml:space="preserve"> 89726 </t>
  </si>
  <si>
    <t>JOELHO 45 GRAUS, PVC, SERIE NORMAL, ESGOTO PREDIAL, DN 40 MM, JUNTA SOLDÁVEL, FORNECIDO E INSTALADO EM RAMAL DE DESCARGA OU RAMAL DE ESGOTO SANITÁRIO</t>
  </si>
  <si>
    <t xml:space="preserve"> 12.5 </t>
  </si>
  <si>
    <t xml:space="preserve"> 89732 </t>
  </si>
  <si>
    <t>JOELHO 45 GRAUS, PVC, SERIE NORMAL, ESGOTO PREDIAL, DN 50 MM, JUNTA ELÁSTICA, FORNECIDO E INSTALADO EM RAMAL DE DESCARGA OU RAMAL DE ESGOTO SANITÁRIO</t>
  </si>
  <si>
    <t xml:space="preserve"> 12.6 </t>
  </si>
  <si>
    <t xml:space="preserve"> 89724 </t>
  </si>
  <si>
    <t>JOELHO 90 GRAUS, PVC, SERIE NORMAL, ESGOTO PREDIAL, DN 40 MM, JUNTA SOLDÁVEL, FORNECIDO E INSTALADO EM RAMAL DE DESCARGA OU RAMAL DE ESGOTO SANITÁRIO</t>
  </si>
  <si>
    <t xml:space="preserve"> 12.7 </t>
  </si>
  <si>
    <t xml:space="preserve"> 89731 </t>
  </si>
  <si>
    <t>JOELHO 90 GRAUS, PVC, SERIE NORMAL, ESGOTO PREDIAL, DN 50 MM, JUNTA ELÁSTICA, FORNECIDO E INSTALADO EM RAMAL DE DESCARGA OU RAMAL DE ESGOTO SANITÁRIO</t>
  </si>
  <si>
    <t xml:space="preserve"> 12.8 </t>
  </si>
  <si>
    <t xml:space="preserve"> 89744 </t>
  </si>
  <si>
    <t>JOELHO 90 GRAUS, PVC, SERIE NORMAL, ESGOTO PREDIAL, DN 100 MM, JUNTA ELÁSTICA, FORNECIDO E INSTALADO EM RAMAL DE DESCARGA OU RAMAL DE ESGOTO SANITÁRIO</t>
  </si>
  <si>
    <t xml:space="preserve"> 12.9 </t>
  </si>
  <si>
    <t xml:space="preserve"> 1562 </t>
  </si>
  <si>
    <t>JUNCAO SIMPLES, PVC, DN 100 X 50 MM, SERIE NORMAL PARA ESGOTO PREDIAL</t>
  </si>
  <si>
    <t xml:space="preserve"> 12.10 </t>
  </si>
  <si>
    <t xml:space="preserve"> 89825 </t>
  </si>
  <si>
    <t>TE, PVC, SERIE NORMAL, ESGOTO PREDIAL, DN 50 X 50 MM, JUNTA ELÁSTICA, FORNECIDO E INSTALADO EM PRUMADA DE ESGOTO SANITÁRIO OU VENTILAÇÃO</t>
  </si>
  <si>
    <t xml:space="preserve"> 12.11 </t>
  </si>
  <si>
    <t xml:space="preserve"> 89833 </t>
  </si>
  <si>
    <t>TE, PVC, SERIE NORMAL, ESGOTO PREDIAL, DN 100 X 100 MM, JUNTA ELÁSTICA, FORNECIDO E INSTALADO EM PRUMADA DE ESGOTO SANITÁRIO OU VENTILAÇÃO</t>
  </si>
  <si>
    <t xml:space="preserve"> 12.12 </t>
  </si>
  <si>
    <t xml:space="preserve"> 1661 </t>
  </si>
  <si>
    <t>TE SANITARIO, PVC, DN 100 X 50 MM, SERIE NORMAL, PARA ESGOTO PREDIAL</t>
  </si>
  <si>
    <t xml:space="preserve"> 12.13 </t>
  </si>
  <si>
    <t xml:space="preserve"> 74166/001 </t>
  </si>
  <si>
    <t>CAIXA DE INSPEÇÃO EM CONCRETO PRÉ-MOLDADO DN 60CM COM TAMPA H= 60CM - FORNECIMENTO E INSTALACAO</t>
  </si>
  <si>
    <t xml:space="preserve"> 12.14 </t>
  </si>
  <si>
    <t xml:space="preserve"> 89708 </t>
  </si>
  <si>
    <t>CAIXA SIFONADA PVC 150 X 150 X 50MM, ACABAMENTO BRANCO (GRELHA OU TAMPA CEGA)</t>
  </si>
  <si>
    <t xml:space="preserve"> 12.15 </t>
  </si>
  <si>
    <t xml:space="preserve"> 89752 </t>
  </si>
  <si>
    <t>LUVA SIMPLES, PVC, SERIE NORMAL, ESGOTO PREDIAL, DN 40 MM, JUNTA SOLDÁVEL, FORNECIDO E INSTALADO EM RAMAL DE DESCARGA OU RAMAL DE ESGOTO SANITÁRIO</t>
  </si>
  <si>
    <t xml:space="preserve"> 12.16 </t>
  </si>
  <si>
    <t xml:space="preserve"> 89753 </t>
  </si>
  <si>
    <t>LUVA SIMPLES, PVC, SERIE NORMAL, ESGOTO PREDIAL, DN 50 MM, JUNTA SOLDÁVEL, FORNECIDO E INSTALADO EM RAMAL DE DESCARGA OU RAMAL
DE ESGOTO SANITÁRIO</t>
  </si>
  <si>
    <t xml:space="preserve"> 12.17 </t>
  </si>
  <si>
    <t xml:space="preserve"> 89778 </t>
  </si>
  <si>
    <t>LUVA SIMPLES, PVC, SERIE NORMAL, ESGOTO PREDIAL, DN 100 MM, JUNTA
ELÁSTICA, FORNECIDO E INSTALADO EM RAMAL DE DESCARGA OU RAMAL DE ESGOTO SANITÁRIO</t>
  </si>
  <si>
    <t xml:space="preserve"> 12.18 </t>
  </si>
  <si>
    <t xml:space="preserve"> C4824 </t>
  </si>
  <si>
    <t>TERMINAL DE VENTILAÇÃO PVC 100MM</t>
  </si>
  <si>
    <t xml:space="preserve"> 12.19 </t>
  </si>
  <si>
    <t xml:space="preserve"> 12.20 </t>
  </si>
  <si>
    <t xml:space="preserve"> C1256 </t>
  </si>
  <si>
    <t>ESCAVAÇÃO MANUAL CAMPO ABERTO EM TERRA ATÉ 2M</t>
  </si>
  <si>
    <t xml:space="preserve"> 13 </t>
  </si>
  <si>
    <t>INSTALAÇÕES ÁGUAS PLUVIAIS</t>
  </si>
  <si>
    <t xml:space="preserve"> 13.1 </t>
  </si>
  <si>
    <t xml:space="preserve"> 89578 </t>
  </si>
  <si>
    <t>TUBO PVC, SÉRIE R, ÁGUA PLUVIAL, DN 100 MM, FORNECIDO E INSTALADO EM CONDUTORES VERTICAIS DE ÁGUAS PLUVIAIS</t>
  </si>
  <si>
    <t xml:space="preserve"> 13.2 </t>
  </si>
  <si>
    <t xml:space="preserve"> 89584 </t>
  </si>
  <si>
    <t>JOELHO 90 GRAUS, PVC, SERIE R, ÁGUA PLUVIAL, DN 100 MM, JUNTA ELÁSTICA, FORNECIDO E INSTALADO EM CONDUTORES VERTICAIS DE ÁGUAS PLUVIAIS</t>
  </si>
  <si>
    <t xml:space="preserve"> 13.3 </t>
  </si>
  <si>
    <t xml:space="preserve"> 89585 </t>
  </si>
  <si>
    <t>JOELHO 45 GRAUS, PVC, SERIE R, ÁGUA PLUVIAL, DN 100 MM, JUNTA ELÁSTICA, FORNECIDO E INSTALADO EM CONDUTORES VERTICAIS DE ÁGUAS PLUVIAIS</t>
  </si>
  <si>
    <t xml:space="preserve"> 13.4 </t>
  </si>
  <si>
    <t xml:space="preserve"> 89671 </t>
  </si>
  <si>
    <t>LUVA DE CORRER, PVC, SERIE R, ÁGUA PLUVIAL, DN 100 MM, JUNTA ELÁSTICA, FORNECIDO E INSTALADO EM CONDUTORES VERTICAIS DE ÁGUAS PLUVIAIS</t>
  </si>
  <si>
    <t xml:space="preserve"> 13.5 </t>
  </si>
  <si>
    <t xml:space="preserve"> COMP9 </t>
  </si>
  <si>
    <t>CAIXA DE AREIA 50X50X50CM EM ALVENARIA COM TAMPA EM GRELHA METALICA</t>
  </si>
  <si>
    <t xml:space="preserve"> 13.6 </t>
  </si>
  <si>
    <t xml:space="preserve"> 13.7 </t>
  </si>
  <si>
    <t xml:space="preserve"> 4283 </t>
  </si>
  <si>
    <t>GRELHA FLEXIVEL ANTIENTUPIMENTO 100MM</t>
  </si>
  <si>
    <t xml:space="preserve"> 13.8 </t>
  </si>
  <si>
    <t xml:space="preserve"> 14 </t>
  </si>
  <si>
    <t>INSTALAÇÕES ELÉTRICAS</t>
  </si>
  <si>
    <t xml:space="preserve"> 14.1 </t>
  </si>
  <si>
    <t xml:space="preserve"> 91941 </t>
  </si>
  <si>
    <t>CAIXA RETANGULAR 4" X 2" BAIXA (0,30 M DO PISO), PVC, INSTALADA EM PAREDE - FORNECIMENTO E INSTALAÇÃO</t>
  </si>
  <si>
    <t xml:space="preserve"> 14.2 </t>
  </si>
  <si>
    <t xml:space="preserve"> 91937 </t>
  </si>
  <si>
    <t>CAIXA OCTOGONAL 3" X 3", PVC, INSTALADA EM LAJE - FORNECIMENTO E INSTALAÇÃO</t>
  </si>
  <si>
    <t xml:space="preserve"> 14.3 </t>
  </si>
  <si>
    <t xml:space="preserve"> 708 </t>
  </si>
  <si>
    <t>CAIXA DE PASSAGEM 200X200X100 MM EM CHAPA GALVANIZADA</t>
  </si>
  <si>
    <t xml:space="preserve"> 14.4 </t>
  </si>
  <si>
    <t xml:space="preserve"> 92980 </t>
  </si>
  <si>
    <t>CABO DE COBRE FLEXÍVEL ISOLADO, 10 MM², ANTI-CHAMA 0,6/1,0 KV, PARA DISTRIBUIÇÃO - FORNECIMENTO E INSTALAÇÃO</t>
  </si>
  <si>
    <t xml:space="preserve"> 14.5 </t>
  </si>
  <si>
    <t xml:space="preserve"> 91931 </t>
  </si>
  <si>
    <t>CABO DE COBRE FLEXÍVEL ISOLADO, 6 MM², ANTI-CHAMA 0,6/1,0 KV, PARA
CIRCUITOS TERMINAIS - FORNECIMENTO E INSTALAÇÃO</t>
  </si>
  <si>
    <t xml:space="preserve"> 14.6 </t>
  </si>
  <si>
    <t xml:space="preserve"> 91935 </t>
  </si>
  <si>
    <t>CABO DE COBRE FLEXÍVEL ISOLADO, 16 MM², ANTI-CHAMA 0,6/1,0 KV, PARA CIRCUITOS TERMINAIS - FORNECIMENTO E INSTALAÇÃO.</t>
  </si>
  <si>
    <t xml:space="preserve"> 14.7 </t>
  </si>
  <si>
    <t xml:space="preserve"> 92986 </t>
  </si>
  <si>
    <t>CABO DE COBRE FLEXÍVEL ISOLADO, 35 MM², ANTI-CHAMA 0,6/1,0 KV, PARA DISTRIBUIÇÃO - FORNECIMENTO E INSTALAÇÃO</t>
  </si>
  <si>
    <t xml:space="preserve"> 14.8 </t>
  </si>
  <si>
    <t xml:space="preserve"> 92990 </t>
  </si>
  <si>
    <t>CABO DE COBRE FLEXÍVEL ISOLADO, 70 MM², ANTI-CHAMA 0,6/1,0 KV, PARA DISTRIBUIÇÃO - FORNECIMENTO E INSTALAÇÃO</t>
  </si>
  <si>
    <t xml:space="preserve"> 14.9 </t>
  </si>
  <si>
    <t xml:space="preserve"> 91926 </t>
  </si>
  <si>
    <t>CABO DE COBRE FLEXÍVEL ISOLADO, 2,5 MM², ANTI-CHAMA 450/750 V, PARA CIRCUITOS TERMINAIS - FORNECIMENTO E INSTALAÇÃO</t>
  </si>
  <si>
    <t xml:space="preserve"> 14.10 </t>
  </si>
  <si>
    <t xml:space="preserve"> 4179 </t>
  </si>
  <si>
    <t>CABO DE COBRE PP CORDPLAST 3 X 2,5 MM2, 450/750V - FORNECIMENTO E INSTALAÇÃO</t>
  </si>
  <si>
    <t xml:space="preserve"> 14.11 </t>
  </si>
  <si>
    <t xml:space="preserve"> 91928 </t>
  </si>
  <si>
    <t>CABO DE COBRE FLEXÍVEL ISOLADO, 4 MM², ANTI-CHAMA 450/750 V, PARA CIRCUITOS TERMINAIS - FORNECIMENTO E INSTALAÇÃO.</t>
  </si>
  <si>
    <t xml:space="preserve"> 14.12 </t>
  </si>
  <si>
    <t xml:space="preserve"> 91953 </t>
  </si>
  <si>
    <t>INTERRUPTOR SIMPLES (1 MÓDULO), 10A/250V, INCLUINDO SUPORTE E PLACA - FORNECIMENTO E INSTALAÇÃO</t>
  </si>
  <si>
    <t xml:space="preserve"> 14.13 </t>
  </si>
  <si>
    <t xml:space="preserve"> 91959 </t>
  </si>
  <si>
    <t>INTERRUPTOR SIMPLES (2 MÓDULO), 10A/250V, INCLUINDO SUPORTE E PLACA - FORNECIMENTO E INSTALAÇÃO</t>
  </si>
  <si>
    <t xml:space="preserve"> 14.14 </t>
  </si>
  <si>
    <t xml:space="preserve"> 91967 </t>
  </si>
  <si>
    <t>INTERRUPTOR SIMPLES (3 MÓDULO), 10A/250V, INCLUINDO SUPORTE E PLACA - FORNECIMENTO E INSTALAÇÃO</t>
  </si>
  <si>
    <t xml:space="preserve"> 14.15 </t>
  </si>
  <si>
    <t xml:space="preserve"> 97597 </t>
  </si>
  <si>
    <t>SENSOR DE PRESENÇA COM FOTOCÉLULA, FIXAÇÃO EM TETO - FORNECIMENTO E INSTALAÇÃO</t>
  </si>
  <si>
    <t xml:space="preserve"> 14.16 </t>
  </si>
  <si>
    <t xml:space="preserve"> 92000 </t>
  </si>
  <si>
    <t>TOMADA BAIXA DE EMBUTIR (1 MÓDULO), 2P+T 10 A, INCLUINDO SUPORTE E PLACA - FORNECIMENTO E INSTALAÇÃO</t>
  </si>
  <si>
    <t xml:space="preserve"> 14.17 </t>
  </si>
  <si>
    <t xml:space="preserve"> 92008 </t>
  </si>
  <si>
    <t>TOMADA BAIXA DE EMBUTIR (2 MÓDULOS), 2P+T 10 A, INCLUINDO SUPORTE E PLACA - FORNECIMENTO E INSTALAÇÃO</t>
  </si>
  <si>
    <t xml:space="preserve"> 14.18 </t>
  </si>
  <si>
    <t xml:space="preserve"> 91997 </t>
  </si>
  <si>
    <t>TOMADA MÉDIA DE EMBUTIR (1 MÓDULO), 2P+T 20 A, INCLUINDO SUPORTE E PLACA - FORNECIMENTO E INSTALAÇÃO</t>
  </si>
  <si>
    <t xml:space="preserve"> 14.19 </t>
  </si>
  <si>
    <t xml:space="preserve"> 93671 </t>
  </si>
  <si>
    <t>DISJUNTOR TRIPOLAR TIPO DIN, CORRENTE NOMINAL DE 32A - FORNECIMENTO E INSTALAÇÃO</t>
  </si>
  <si>
    <t xml:space="preserve"> 14.20 </t>
  </si>
  <si>
    <t xml:space="preserve"> 93672 </t>
  </si>
  <si>
    <t>DISJUNTOR TRIPOLAR TIPO DIN, CORRENTE NOMINAL DE 40A - FORNECIMENTO E INSTALAÇÃO</t>
  </si>
  <si>
    <t xml:space="preserve"> 14.21 </t>
  </si>
  <si>
    <t xml:space="preserve"> 93673 </t>
  </si>
  <si>
    <t>DISJUNTOR TRIPOLAR TIPO DIN, CORRENTE NOMINAL DE 50A - FORNECIMENTO E INSTALAÇÃO</t>
  </si>
  <si>
    <t xml:space="preserve"> 14.22 </t>
  </si>
  <si>
    <t xml:space="preserve"> 101894 </t>
  </si>
  <si>
    <t>DISJUNTOR TRIPOLAR TIPO DIN, CORRENTE NOMINAL DE 60A - FORNECIMENTO E INSTALAÇÃO</t>
  </si>
  <si>
    <t xml:space="preserve"> 14.23 </t>
  </si>
  <si>
    <t>DISJUNTOR TRIPOLAR TIPO DIN, CORRENTE NOMINAL DE 80A - FORNECIMENTO E INSTALAÇÃO</t>
  </si>
  <si>
    <t xml:space="preserve"> 14.24 </t>
  </si>
  <si>
    <t xml:space="preserve"> 101895 </t>
  </si>
  <si>
    <t>DISJUNTOR TERMOMAGNÉTICO TRIPOLAR , CORRENTE NOMINAL DE 125A - FORNECIMENTO E INSTALAÇÃO</t>
  </si>
  <si>
    <t xml:space="preserve"> 14.25 </t>
  </si>
  <si>
    <t>DISJUNTOR TERMOMAGNETICO TRIPOLAR 60A a 100A 240V, FORNECIMENTO E INSTALACAO</t>
  </si>
  <si>
    <t xml:space="preserve"> 14.26 </t>
  </si>
  <si>
    <t xml:space="preserve"> 93657 </t>
  </si>
  <si>
    <t>DISJUNTOR MONOPOLAR TIPO DIN, CORRENTE NOMINAL DE 32A - FORNECIMENTO E INSTALAÇÃO</t>
  </si>
  <si>
    <t xml:space="preserve"> 14.27 </t>
  </si>
  <si>
    <t xml:space="preserve"> 93655 </t>
  </si>
  <si>
    <t>DISJUNTOR MONOPOLAR TIPO DIN, CORRENTE NOMINAL DE 20A - FORNECIMENTO E INSTALAÇÃO</t>
  </si>
  <si>
    <t xml:space="preserve"> 14.28 </t>
  </si>
  <si>
    <t xml:space="preserve"> 93656 </t>
  </si>
  <si>
    <t>DISJUNTOR MONOPOLAR TIPO DIN, CORRENTE NOMINAL DE 25A - FORNECIMENTO E INSTALAÇÃO</t>
  </si>
  <si>
    <t xml:space="preserve"> 14.29 </t>
  </si>
  <si>
    <t xml:space="preserve"> 7996 </t>
  </si>
  <si>
    <t>DISJUNTOR BIPOLAR DR 25 A, DISPOSITIVO RESIDUAL DIFERENCIAL, TIPO AC, 30MA</t>
  </si>
  <si>
    <t xml:space="preserve"> 14.30 </t>
  </si>
  <si>
    <t xml:space="preserve"> 91864 </t>
  </si>
  <si>
    <t>ELETRODUTO RÍGIDO ROSCÁVEL, PVC, DN 32 MM (1"), PARA CIRCUITOS TERMINAIS, INSTALADO EM FORRO - FORNECIMENTO E INSTALAÇÃO</t>
  </si>
  <si>
    <t xml:space="preserve"> 14.31 </t>
  </si>
  <si>
    <t xml:space="preserve"> 91863 </t>
  </si>
  <si>
    <t>ELETRODUTO RÍGIDO ROSCÁVEL, PVC, DN 25 MM (3/4"), PARA CIRCUITOS TERMINAIS, INSTALADO EM FORRO - FORNECIMENTO E INSTALAÇÃO</t>
  </si>
  <si>
    <t xml:space="preserve"> 14.32 </t>
  </si>
  <si>
    <t xml:space="preserve"> 91865 </t>
  </si>
  <si>
    <t>ELETRODUTO RÍGIDO ROSCÁVEL, PVC, DN 40 MM (1 1/4"), PARA CIRCUITOS TERMINAIS, INSTALADO EM FORRO - FORNECIMENTO E INSTALAÇÃO</t>
  </si>
  <si>
    <t xml:space="preserve"> 14.33 </t>
  </si>
  <si>
    <t xml:space="preserve"> 93008 </t>
  </si>
  <si>
    <t>ELETRODUTO RÍGIDO ROSCÁVEL, PVC, DN 50 MM (1 1/2") - FORNECIMENTO E INSTALAÇÃO</t>
  </si>
  <si>
    <t xml:space="preserve"> 14.34 </t>
  </si>
  <si>
    <t xml:space="preserve"> 93009 </t>
  </si>
  <si>
    <t>ELETRODUTO RÍGIDO ROSCÁVEL, PVC, DN 60 MM (2") - FORNECIMENTO E INSTALAÇÃO</t>
  </si>
  <si>
    <t xml:space="preserve"> 14.35 </t>
  </si>
  <si>
    <t xml:space="preserve"> 93010 </t>
  </si>
  <si>
    <t>ELETRODUTO RÍGIDO ROSCÁVEL, PVC, DN 75 MM (2.1/2") - FORNECIMENTO E INSTALAÇÃO</t>
  </si>
  <si>
    <t xml:space="preserve"> 14.36 </t>
  </si>
  <si>
    <t xml:space="preserve"> 91870 </t>
  </si>
  <si>
    <t>ELETRODUTO RÍGIDO ROSCÁVEL, PVC, DN 20 MM (1/2"), PARA CIRCUITOS TERMINAIS, INSTALADO EM PAREDE - FORNECIMENTO E INSTALAÇÃO</t>
  </si>
  <si>
    <t xml:space="preserve"> 14.37 </t>
  </si>
  <si>
    <t xml:space="preserve"> 93012 </t>
  </si>
  <si>
    <t>ELETRODUTO RÍGIDO ROSCÁVEL, PVC, DN 110 MM (4") - FORNECIMENTO E INSTALAÇÃO</t>
  </si>
  <si>
    <t xml:space="preserve"> 14.38 </t>
  </si>
  <si>
    <t xml:space="preserve"> 97882 </t>
  </si>
  <si>
    <t>CAIXA DE PASSAGEM 40X40X40 CM FUNDO BRITA E COM TAMPA DE CONCRETO</t>
  </si>
  <si>
    <t xml:space="preserve"> 14.39 </t>
  </si>
  <si>
    <t xml:space="preserve"> 97608 </t>
  </si>
  <si>
    <t>LUMINÁRIA ARANDELA TIPO TARTARUGA PARA 1 LÂMPADA LED - FORNECIMENTO E INSTALAÇÃO</t>
  </si>
  <si>
    <t xml:space="preserve"> 14.40 </t>
  </si>
  <si>
    <t xml:space="preserve"> 539 </t>
  </si>
  <si>
    <t>LUMINÁRIA TIPO CALHA DE EMBUTIR COM ALETAS E 2 LEDS TUBULARES 20 W, COMPLETA</t>
  </si>
  <si>
    <t xml:space="preserve"> 14.41 </t>
  </si>
  <si>
    <t xml:space="preserve"> 97585 </t>
  </si>
  <si>
    <t>LUMINÁRIA TIPO CALHA, DE SOBREPOR, COM 2 LÂMPADAS TUBULARES LED DE 18 W</t>
  </si>
  <si>
    <t xml:space="preserve"> 14.42 </t>
  </si>
  <si>
    <t xml:space="preserve"> 38770 </t>
  </si>
  <si>
    <t>LUMINÁRIA PLAFON REDONDO COM VIDRO FOSCO, EMBUTIR, COM 2 LEDS DE 10 W</t>
  </si>
  <si>
    <t xml:space="preserve"> 14.43 </t>
  </si>
  <si>
    <t xml:space="preserve"> 12807 </t>
  </si>
  <si>
    <t>REFLETOR SLIM LED 50W DE POTÊNCIA, BRANCO FRIO, 6500K, AUTOVOLT, MARCA G-LIGHT OU SIMILAR</t>
  </si>
  <si>
    <t xml:space="preserve"> 14.44 </t>
  </si>
  <si>
    <t xml:space="preserve"> 9629 </t>
  </si>
  <si>
    <t>LUMINÁRIA TIPO BALIZADOR PARA AMBIENTE ABERTO, CORPO EM ALUMÍNIO PINTADO, DIFUSOR EM VIDRO PLANO FOSCO, REF. F-5023/M DA PROJETO OU SIMILAR</t>
  </si>
  <si>
    <t xml:space="preserve"> 14.45 </t>
  </si>
  <si>
    <t xml:space="preserve"> 101537 </t>
  </si>
  <si>
    <t>APARELHO SINALIZADOR DE SAÍDA DE GARAGEM, COM CÉLULA FOTOELÉTRICA - FORNECIMENTO E INSTALAÇÃO</t>
  </si>
  <si>
    <t xml:space="preserve"> 14.46 </t>
  </si>
  <si>
    <t xml:space="preserve"> 101883 </t>
  </si>
  <si>
    <t>QUADRO DE DISTRIBUICAO DE ENERGIA DE EMBUTIR, EM CHAPA METALICA, PARA 18 DISJUNTORES TERMOMAGNETICOS MONOPOLARES, COM BARRAMENTO TRIFASICO E NEUTRO, FORNECIMENTO E INSTALACAO</t>
  </si>
  <si>
    <t xml:space="preserve"> 14.47 </t>
  </si>
  <si>
    <t xml:space="preserve"> 12233 </t>
  </si>
  <si>
    <t>QUADRO DE DISTRIBUIÇÃO DE EMBUTIR, EM CHAPA DE AÇO, PARA ATÉ 70 DISJUNTORES, COM BARRAMENTO, PADRÃO DIN, EXCLUSIVE DISJUNTORES</t>
  </si>
  <si>
    <t xml:space="preserve"> 14.48 </t>
  </si>
  <si>
    <t xml:space="preserve"> 12231 </t>
  </si>
  <si>
    <t>QUADRO DE DISTRIBUIÇÃO DE EMBUTIR, EM CHAPA DE AÇO, PARA ATÉ 48 DISJUNTORES, COM BARRAMENTO, PADRÃO DIN, EXCLUSIVE DISJUNTORES</t>
  </si>
  <si>
    <t xml:space="preserve"> 14.49 </t>
  </si>
  <si>
    <t xml:space="preserve"> 00039585 </t>
  </si>
  <si>
    <t>GRUPO GERADOR CABINADO 100 KVA, 380/220 V, 60 HZ, COM QUADRO AUTOMÁTICO</t>
  </si>
  <si>
    <t xml:space="preserve"> 14.50 </t>
  </si>
  <si>
    <t xml:space="preserve"> 39586 </t>
  </si>
  <si>
    <t>INSTALAÇÃO DE GRUPO GERADOR CABINADO 100 KVA, 380/220 V, 60 HZ, COM QUADRO AUTOMÁTICO</t>
  </si>
  <si>
    <t xml:space="preserve"> 14.51 </t>
  </si>
  <si>
    <t xml:space="preserve"> 780 </t>
  </si>
  <si>
    <t>TOMADA 2P+T, ABNT, 10 A, PARA PISO, COM PLACA EM METAL AMARELO E CAIXA PVC</t>
  </si>
  <si>
    <t xml:space="preserve"> 14.52 </t>
  </si>
  <si>
    <t xml:space="preserve"> 91875 </t>
  </si>
  <si>
    <t>LUVA PARA ELETRODUTO, PVC, ROSCÁVEL, DN 25 MM (3/4"), PARA
CIRCUITOS TERMINAIS, INSTALADA EM FORRO - FORNECIMENTO E INSTALAÇÃO</t>
  </si>
  <si>
    <t xml:space="preserve"> 14.53 </t>
  </si>
  <si>
    <t xml:space="preserve"> 91876 </t>
  </si>
  <si>
    <t>LUVA PARA ELETRODUTO, PVC, ROSCÁVEL, DN 32 MM (1"), PARA CIRCUITOS TERMINAIS, INSTALADA EM FORRO - FORNECIMENTO E INSTALAÇÃO</t>
  </si>
  <si>
    <t xml:space="preserve"> 14.54 </t>
  </si>
  <si>
    <t xml:space="preserve"> 93017 </t>
  </si>
  <si>
    <t>LUVA PARA ELETRODUTO, PVC, ROSCÁVEL, DN 110 MM (4") - FORNECIMENTO E INSTALAÇÃO.</t>
  </si>
  <si>
    <t xml:space="preserve"> 14.55 </t>
  </si>
  <si>
    <t xml:space="preserve"> 93015 </t>
  </si>
  <si>
    <t>LUVA PARA ELETRODUTO, PVC, ROSCÁVEL, DN 75 MM (2 1/2") - FORNECIMENTO E INSTALAÇÃO.</t>
  </si>
  <si>
    <t xml:space="preserve"> 14.56 </t>
  </si>
  <si>
    <t xml:space="preserve"> 91881 </t>
  </si>
  <si>
    <t>LUVA PARA ELETRODUTO, PVC, ROSCÁVEL, DN 40 MM (1 1/4"), PARA CIRCUITOS TERMINAIS, INSTALADA EM LAJE - FORNECIMENTO E INSTALAÇÃO</t>
  </si>
  <si>
    <t xml:space="preserve"> 14.57 </t>
  </si>
  <si>
    <t xml:space="preserve"> 93013 </t>
  </si>
  <si>
    <t>LUVA PARA ELETRODUTO, PVC, ROSCÁVEL, DN 50 MM (1 1/2") - FORNECIMENTO E INSTALAÇÃO.</t>
  </si>
  <si>
    <t xml:space="preserve"> 14.58 </t>
  </si>
  <si>
    <t xml:space="preserve"> 91878 </t>
  </si>
  <si>
    <t>LUVA PARA ELETRODUTO, PVC, ROSCÁVEL, DN 20 MM (1/2"), PARA CIRCUITOS TERMINAIS, INSTALADA EM LAJE - FORNECIMENTO E INSTALAÇÃO</t>
  </si>
  <si>
    <t xml:space="preserve"> 14.59 </t>
  </si>
  <si>
    <t xml:space="preserve"> 12617 </t>
  </si>
  <si>
    <t>CURVA PARA ELETRODUTO AÇO GALVANIZADO (2")  - FORNECIMENTO E
INSTALAÇÃO</t>
  </si>
  <si>
    <t xml:space="preserve"> 14.60 </t>
  </si>
  <si>
    <t xml:space="preserve"> 92341 </t>
  </si>
  <si>
    <t>ELETRODUTO DE AÇO GALVANIZADO DN 50 (2") - FORNECIMENTO EINSTALAÇÃO</t>
  </si>
  <si>
    <t xml:space="preserve"> 14.61 </t>
  </si>
  <si>
    <t xml:space="preserve"> 7929 </t>
  </si>
  <si>
    <t>TERMINAL A COMPRESSAO EM COBRE ESTANHADO PARA CABO 70 MM2, 1 FURO E 1 COMPRESSAO, PARA PARAFUSO DE FIXACAO M10</t>
  </si>
  <si>
    <t xml:space="preserve"> 14.62 </t>
  </si>
  <si>
    <t xml:space="preserve"> 7928 </t>
  </si>
  <si>
    <t>TERMINAL A COMPRESSAO EM COBRE ESTANHADO PARA CABO 35 MM2, 1 FURO E 1 COMPRESSAO, PARA PARAFUSO DE FIXACAO M8</t>
  </si>
  <si>
    <t xml:space="preserve"> 14.63 </t>
  </si>
  <si>
    <t xml:space="preserve"> 7922 </t>
  </si>
  <si>
    <t>TERMINAL A COMPRESSAO EM COBRE ESTANHADO PARA CABO 16 MM2, 1 FURO E 1 COMPRESSAO, PARA PARAFUSO DE FIXACAO M6</t>
  </si>
  <si>
    <t xml:space="preserve"> 14.64 </t>
  </si>
  <si>
    <t xml:space="preserve"> 7926 </t>
  </si>
  <si>
    <t>TERMINAL A COMPRESSAO EM COBRE ESTANHADO PARA CABO 10 MM2, 1 FURO E 1 COMPRESSAO, PARA PARAFUSO DE FIXACAO M6</t>
  </si>
  <si>
    <t xml:space="preserve"> 14.65 </t>
  </si>
  <si>
    <t xml:space="preserve"> 1276 </t>
  </si>
  <si>
    <t>KIT DE AUTOMATIZAÇÃO DE PORTÃO, INCLUSO: FERRAGENS (VIGA U, ROLDANAS COM PINO, CABO DE AÇO, CHAPA E MONTANTE, ETC.) E MOTOR PPA 1/4 CV OU SIMILAR - 220V</t>
  </si>
  <si>
    <t xml:space="preserve"> 14.66 </t>
  </si>
  <si>
    <t xml:space="preserve"> 9041 </t>
  </si>
  <si>
    <t>DISPOSITIVO DE PROTEÇÃO CONTRA SURTO DE TENSÃO DPS 60KA, 275V (PARA RAIO)</t>
  </si>
  <si>
    <t xml:space="preserve"> 15 </t>
  </si>
  <si>
    <t>INSTALAÇÕES DE CLIMATIZAÇÃO</t>
  </si>
  <si>
    <t xml:space="preserve"> 15.1 </t>
  </si>
  <si>
    <t xml:space="preserve"> 97327 </t>
  </si>
  <si>
    <t>TUBO EM COBRE FLEXÍVEL, DN 1/4, COM ISOLAMENTO, INSTALADO EM RAMAL DE ALIMENTAÇÃO DE AR CONDICIONADO COM CONDENSADORA
INDIVIDUAL   FORNECIMENTO E INSTALAÇÃO</t>
  </si>
  <si>
    <t xml:space="preserve"> 15.2 </t>
  </si>
  <si>
    <t xml:space="preserve"> 97328 </t>
  </si>
  <si>
    <t>TUBO EM COBRE FLEXÍVEL, DN 3/8", COM ISOLAMENTO, INSTALADO EM
RAMAL DE ALIMENTAÇÃO DE AR CONDICIONADO COM CONDENSADORA INDIVIDUAL  FORNECIMENTO E INSTALAÇÃO</t>
  </si>
  <si>
    <t xml:space="preserve"> 15.3 </t>
  </si>
  <si>
    <t xml:space="preserve"> 97329 </t>
  </si>
  <si>
    <t>TUBO EM COBRE FLEXÍVEL, DN 1/2", COM ISOLAMENTO, INSTALADO EM RAMAL DE ALIMENTAÇÃO DE AR CONDICIONADO COM CONDENSADORA
INDIVIDUAL  FORNECIMENTO E INSTALAÇÃO</t>
  </si>
  <si>
    <t xml:space="preserve"> 15.4 </t>
  </si>
  <si>
    <t xml:space="preserve"> 97330 </t>
  </si>
  <si>
    <t>TUBO EM COBRE FLEXÍVEL, DN 5/8", COM ISOLAMENTO, INSTALADO EM
RAMAL DE ALIMENTAÇÃO DE AR CONDICIONADO COM CONDENSADORA INDIVIDUAL  FORNECIMENTO E INSTALAÇÃO</t>
  </si>
  <si>
    <t xml:space="preserve"> 15.5 </t>
  </si>
  <si>
    <t xml:space="preserve"> C4780 </t>
  </si>
  <si>
    <t>REDE FRIGORÍGENA C/ TUBO DE COBRE 3/4" FLEXÍVEL, ISOLADO COM
BORRACHA ELASTOMÉRICA, SUSTENTAÇÃO, SOLDA E LIMPEZA</t>
  </si>
  <si>
    <t xml:space="preserve"> 15.6 </t>
  </si>
  <si>
    <t>CABO DE COBRE PP CORDPLAST 3 X 2,5 MM2, 450/750V - FORNECIMENTO E
INSTALAÇÃO</t>
  </si>
  <si>
    <t xml:space="preserve"> 15.7 </t>
  </si>
  <si>
    <t xml:space="preserve"> 11413 </t>
  </si>
  <si>
    <t>CABO DE COBRE PP CORDPLAST 3 X 4,0 MM2, 450/750V - FORNECIMENTO E
INSTALAÇÃO</t>
  </si>
  <si>
    <t xml:space="preserve"> 15.8 </t>
  </si>
  <si>
    <t>TUBO, PVC, SOLDÁVEL, DN 32MM, INSTALADO EM RAMAL OU SUB-RAMAL DE ÁGUA - FORNECIMENTO E INSTALAÇÃO.</t>
  </si>
  <si>
    <t xml:space="preserve"> 15.9 </t>
  </si>
  <si>
    <t>LUVA, PVC, SOLDÁVEL, DN 32MM, INSTALADO EM RAMAL OU SUB-RAMAL DE ÁGUA - FORNECIMENTO E INSTALAÇÃO.</t>
  </si>
  <si>
    <t xml:space="preserve"> 15.10 </t>
  </si>
  <si>
    <t xml:space="preserve"> 89369 </t>
  </si>
  <si>
    <t>CURVA 90 GRAUS, PVC, SOLDÁVEL, DN 32MM, INSTALADO EM RAMAL OU SUB-RAMAL DE ÁGUA - FORNECIMENTO E INSTALAÇÃO.</t>
  </si>
  <si>
    <t xml:space="preserve"> 15.11 </t>
  </si>
  <si>
    <t xml:space="preserve"> 89370 </t>
  </si>
  <si>
    <t>CURVA 45 GRAUS, PVC, SOLDÁVEL, DN 32MM, INSTALADO EM RAMAL OU SUB-RAMAL DE ÁGUA - FORNECIMENTO E INSTALAÇÃO</t>
  </si>
  <si>
    <t xml:space="preserve"> 15.12 </t>
  </si>
  <si>
    <t xml:space="preserve"> 4132 </t>
  </si>
  <si>
    <t>INSTALAÇÃO DE CONDICIONADOR DE AR TIPO SPLIT HIWALL</t>
  </si>
  <si>
    <t xml:space="preserve"> 15.13 </t>
  </si>
  <si>
    <t xml:space="preserve"> 4271 </t>
  </si>
  <si>
    <t>Instalação de condicionador de ar tipo split piso-teto,42000 btu</t>
  </si>
  <si>
    <t xml:space="preserve"> 15.14 </t>
  </si>
  <si>
    <t xml:space="preserve"> 00043194 </t>
  </si>
  <si>
    <t>FORNECIMENTO DE AR CONDICIONADO TIPO SPLIT HIWALL 9.000 BTU'S (EVAPORADORA E CONDENSADORA), CLASSE A SELO PROCEL</t>
  </si>
  <si>
    <t xml:space="preserve"> 15.15 </t>
  </si>
  <si>
    <t xml:space="preserve"> 00039555 </t>
  </si>
  <si>
    <t>FORNECIMENTO DE AR CONDICIONADO TIPO SPLIT HIWALL 12.000 BTU'S (EVAPORADORA E CONDENSADORA), CLASSE A SELO PROCEL</t>
  </si>
  <si>
    <t xml:space="preserve"> 15.16 </t>
  </si>
  <si>
    <t xml:space="preserve"> 00043191 </t>
  </si>
  <si>
    <t>FORNECIMENTO DE AR CONDICIONADO TIPO SPLIT HIWALL 18.000 BTU'S (EVAPORADORA E CONDENSADORA), CLASSE A SELO PROCEL</t>
  </si>
  <si>
    <t xml:space="preserve"> 15.17 </t>
  </si>
  <si>
    <t xml:space="preserve"> 00043192 </t>
  </si>
  <si>
    <t>FORNECIMENTO DE AR CONDICIONADO TIPO SPLIT HIWALL 24.000 BTU'S (EVAPORADORA E CONDENSADORA), CLASSE A SELO PROCEL</t>
  </si>
  <si>
    <t xml:space="preserve"> 15.18 </t>
  </si>
  <si>
    <t xml:space="preserve"> 00043187 </t>
  </si>
  <si>
    <t>AR CONDICIONADO SPLIT ON/OFF, PISO TETO, 36.000 BTU/H, CICLO FRIO, 60HZ, CLASSIFICACAO ENERGETICA A - SELO PROCEL</t>
  </si>
  <si>
    <t xml:space="preserve"> 15.19 </t>
  </si>
  <si>
    <t xml:space="preserve"> 00043189 </t>
  </si>
  <si>
    <t>AR CONDICIONADO SPLIT ON/OFF, PISO TETO, 60.000 BTU/H, CICLO FRIO, 60HZ, CLASSIFICACAO ENERGETICA A - SELO PROCEL</t>
  </si>
  <si>
    <t xml:space="preserve"> 16 </t>
  </si>
  <si>
    <t>INSTALAÇÕES DE CABEAMENTO ESTRUTURADO E CFTV</t>
  </si>
  <si>
    <t xml:space="preserve"> 16.1 </t>
  </si>
  <si>
    <t xml:space="preserve"> 758 </t>
  </si>
  <si>
    <t>FORNECIMENTO E INSTALAÇÃO DE RACK DE PISO 19" X 16U X 570MM</t>
  </si>
  <si>
    <t xml:space="preserve"> 16.2 </t>
  </si>
  <si>
    <t xml:space="preserve"> 98297 </t>
  </si>
  <si>
    <t>CABO ELETRÔNICO CATEGORIA 6, INSTALADO EM EDIFICAÇÃO
INSTITUCIONAL - FORNECIMENTO E INSTALAÇÃO.</t>
  </si>
  <si>
    <t xml:space="preserve"> 16.3 </t>
  </si>
  <si>
    <t xml:space="preserve"> 11242 </t>
  </si>
  <si>
    <t>CONECTOR RJ - 45, MACHO  CATEGORIA 6</t>
  </si>
  <si>
    <t xml:space="preserve"> 16.4 </t>
  </si>
  <si>
    <t xml:space="preserve"> 16.5 </t>
  </si>
  <si>
    <t xml:space="preserve"> 91936 </t>
  </si>
  <si>
    <t>CAIXA OCTOGONAL 4" X 4", PVC, INSTALADA EM LAJE - FORNECIMENTO E INSTALAÇÃO.</t>
  </si>
  <si>
    <t xml:space="preserve"> 16.6 </t>
  </si>
  <si>
    <t xml:space="preserve"> 11214 </t>
  </si>
  <si>
    <t>TOMADA PARA LÓGICA RJ45, COM CAIXA PVC, EMBUTIDA, CAT. 6</t>
  </si>
  <si>
    <t xml:space="preserve"> 16.7 </t>
  </si>
  <si>
    <t xml:space="preserve"> 11234 </t>
  </si>
  <si>
    <t>TOMADA DUPLA PARA LÓGICA RJ45, CAT.6, COM CAIXA PVC, EMBUTIR,
COMPLETA</t>
  </si>
  <si>
    <t xml:space="preserve"> 16.8 </t>
  </si>
  <si>
    <t xml:space="preserve"> 12397 </t>
  </si>
  <si>
    <t>TOMADA DUPLA PARA LÓGICA NO PISO, METAL, RJ45</t>
  </si>
  <si>
    <t xml:space="preserve"> 16.9 </t>
  </si>
  <si>
    <t xml:space="preserve"> 16.10 </t>
  </si>
  <si>
    <t>ELETRODUTO RÍGIDO ROSCÁVEL, PVC, DN 20 MM (1/2"), PARA CIRCUITOS TERMINAIS, INSTALADO EM PAREDE - FORNECIMENTO E INSTALAÇÃO.</t>
  </si>
  <si>
    <t xml:space="preserve"> 16.11 </t>
  </si>
  <si>
    <t xml:space="preserve"> 16.12 </t>
  </si>
  <si>
    <t xml:space="preserve"> 16.13 </t>
  </si>
  <si>
    <t xml:space="preserve"> 16.14 </t>
  </si>
  <si>
    <t xml:space="preserve"> 16.15 </t>
  </si>
  <si>
    <t xml:space="preserve"> 16.16 </t>
  </si>
  <si>
    <t xml:space="preserve"> 765 </t>
  </si>
  <si>
    <t>FORNECIMENTO E INSTALAÇÃO DE ELETROCALHA METÁLICA 50 X 50 X 3000 MM (REF. VALEMAM OU SIMILAR)</t>
  </si>
  <si>
    <t xml:space="preserve"> 16.17 </t>
  </si>
  <si>
    <t xml:space="preserve"> 16.18 </t>
  </si>
  <si>
    <t xml:space="preserve"> 762 </t>
  </si>
  <si>
    <t>FORNECIMENTO E INSTALAÇÃO DE ELETROCALHA METÁLICA 100 X 50 X 3000 MM (REF. VALEMAM OU SIMILAR)</t>
  </si>
  <si>
    <t xml:space="preserve"> 16.19 </t>
  </si>
  <si>
    <t xml:space="preserve"> 9218 </t>
  </si>
  <si>
    <t>MONITOR 42" - REF. 42LD460 LG OU SIMILAR</t>
  </si>
  <si>
    <t xml:space="preserve"> 16.20 </t>
  </si>
  <si>
    <t xml:space="preserve"> 8362 </t>
  </si>
  <si>
    <t>FORNECIMENTO E MONTAGEM DE GUIA DE CABOS HORIZONTAIS FECHADO DE CORPO DE AÇO SAE 1020, PROF.= 40MM.</t>
  </si>
  <si>
    <t xml:space="preserve"> 16.21 </t>
  </si>
  <si>
    <t xml:space="preserve"> 755 </t>
  </si>
  <si>
    <t>FORNECIMENTO E INSTALAÇÃO DE NO-BREAK 110/220V, 1.2 KVA COM 03
SAIDAS 110V AC</t>
  </si>
  <si>
    <t xml:space="preserve"> 16.22 </t>
  </si>
  <si>
    <t xml:space="preserve"> 98302 </t>
  </si>
  <si>
    <t>PATCH PANEL 24 PORTAS, CATEGORIA 6 - FORNECIMENTO E INSTALAÇÃO</t>
  </si>
  <si>
    <t xml:space="preserve"> 16.23 </t>
  </si>
  <si>
    <t xml:space="preserve"> 98304 </t>
  </si>
  <si>
    <t>PATCH PANEL 48 PORTAS, CATEGORIA 6 - FORNECIMENTO E INSTALAÇÃO</t>
  </si>
  <si>
    <t xml:space="preserve"> 16.24 </t>
  </si>
  <si>
    <t xml:space="preserve"> 11230 </t>
  </si>
  <si>
    <t>PATCH CORD, CATEGORIA 6, EXTENSAO DE 1,50 M</t>
  </si>
  <si>
    <t xml:space="preserve"> 16.25 </t>
  </si>
  <si>
    <t xml:space="preserve"> 11419 </t>
  </si>
  <si>
    <t>REGUA (FILTRO DE LINHA ) COM 8 TOMADAS</t>
  </si>
  <si>
    <t xml:space="preserve"> 16.26 </t>
  </si>
  <si>
    <t xml:space="preserve"> 10727 </t>
  </si>
  <si>
    <t>FORNECIMENTO E INSTALAÇÃO DE VOICE PAINEL 24 PORTAS</t>
  </si>
  <si>
    <t xml:space="preserve"> 16.27 </t>
  </si>
  <si>
    <t xml:space="preserve"> COMP10 </t>
  </si>
  <si>
    <t>SWITCH GERENCIÁVEL 48 PORTAS RJ 45 100/1000 MBPS E 4 PORTAS SFP 100/1000, HP 1920S-48 JL382A OU SIMILAR EQUIVALENTE</t>
  </si>
  <si>
    <t xml:space="preserve"> 16.28 </t>
  </si>
  <si>
    <t xml:space="preserve"> 100562 </t>
  </si>
  <si>
    <t>QUADRO DE DISTRIBUICAO PARA TELEFONE N.4, 60X60X12CM EM CHAPA
METALICA, DE EMBUTIR, SEM ACESSORIOS, PADRAO TELEBRAS, FORNECIMENTO E INSTALAÇÃO</t>
  </si>
  <si>
    <t xml:space="preserve"> 16.29 </t>
  </si>
  <si>
    <t xml:space="preserve"> 11420 </t>
  </si>
  <si>
    <t>BLOCO TERMINAL PARA TELEFONE - 10 PARES - INSTALADO</t>
  </si>
  <si>
    <t xml:space="preserve"> 16.30 </t>
  </si>
  <si>
    <t xml:space="preserve"> 98267 </t>
  </si>
  <si>
    <t>CABO    TELEFÔNICO    CI-50    10    PARES    INSTALADO    EM    ENTRADA    DEEDIFICAÇÃO - FORNECIMENTO E INSTALAÇÃO</t>
  </si>
  <si>
    <t xml:space="preserve"> 16.31 </t>
  </si>
  <si>
    <t xml:space="preserve"> COMP11 </t>
  </si>
  <si>
    <t>CAMERA IP FULL HD, POE, 2MP, VIP 3220D/VIP 3220B FULL HD INTELBRAS OU SIMILAR</t>
  </si>
  <si>
    <t xml:space="preserve"> 16.32 </t>
  </si>
  <si>
    <t xml:space="preserve"> COMP12 </t>
  </si>
  <si>
    <t>NVR STAND ALONE 16 CANAIS COM POE, INTELBRAS 3116P OU SIMILAR, FORNECIMENTO E INSTALAÇÃO, INCLUI HD 4 TB PARA CFTV</t>
  </si>
  <si>
    <t xml:space="preserve"> 16.33 </t>
  </si>
  <si>
    <t xml:space="preserve"> 91996 </t>
  </si>
  <si>
    <t>TOMADA MÉDIA DE EMBUTIR (1 MÓDULO), 2P+T 10 A, INCLUINDO SUPORTE E PLACA - FORNECIMENTO E INSTALAÇÃO</t>
  </si>
  <si>
    <t xml:space="preserve"> 16.34 </t>
  </si>
  <si>
    <t xml:space="preserve"> 12657 </t>
  </si>
  <si>
    <t>TOMADA PARA ANTENA DE TV, COMPLETA</t>
  </si>
  <si>
    <t xml:space="preserve"> 16.35 </t>
  </si>
  <si>
    <t xml:space="preserve"> 69.10.140 </t>
  </si>
  <si>
    <t>CPOS</t>
  </si>
  <si>
    <t>ANTENA   PARABÓLICA   COM   CAPTADOR   DE   SINAIS   E   MODULADOR   DE ÁUDIO/VIDEO</t>
  </si>
  <si>
    <t>CJ</t>
  </si>
  <si>
    <t xml:space="preserve"> 16.36 </t>
  </si>
  <si>
    <t xml:space="preserve"> 69.20.280 </t>
  </si>
  <si>
    <t>DIVISOR DE SINAL DE ANTENA DE TV COM 4 SAÍDAS</t>
  </si>
  <si>
    <t xml:space="preserve"> 16.37 </t>
  </si>
  <si>
    <t xml:space="preserve"> 11750 </t>
  </si>
  <si>
    <t>CABO COAXIAL RG 06</t>
  </si>
  <si>
    <t xml:space="preserve"> 16.38 </t>
  </si>
  <si>
    <t xml:space="preserve"> 11417 </t>
  </si>
  <si>
    <t>BANDEJA PARA RACK 19", DESLIZANTE, PERFURADA</t>
  </si>
  <si>
    <t xml:space="preserve"> 16.39 </t>
  </si>
  <si>
    <t xml:space="preserve"> 97881 </t>
  </si>
  <si>
    <t>CAIXA ENTERRADA ELÉTRICA RETANGULAR, EM CONCRETO PRÉ- MOLDADO, FUNDO COM BRITA, DIMENSÕES INTERNAS: 0,3X0,3X0,3 M</t>
  </si>
  <si>
    <t xml:space="preserve"> 16.40 </t>
  </si>
  <si>
    <t xml:space="preserve"> 1843 </t>
  </si>
  <si>
    <t>DETECTOR PORTAL DE ALTA SENSIBILIDADE REF. AS360T DA MINEORO OU SIMILAR</t>
  </si>
  <si>
    <t xml:space="preserve"> 16.41 </t>
  </si>
  <si>
    <t xml:space="preserve"> 11064 </t>
  </si>
  <si>
    <t>FORNECIMENTO E INSTALAÇÃO DE CATRACAS ELETRÔNICAS, COM LEITOR DE PROXIMIDADE, DA PRIME OU SIMILAR, INCLUSIVE FRETE, TREINAMENTO, SOFTWARE, CARTÕES DE PROXIMIDADE E COFRE COLETOR</t>
  </si>
  <si>
    <t xml:space="preserve"> 17 </t>
  </si>
  <si>
    <t>INSTALAÇÕES DE SONORIZAÇÃO</t>
  </si>
  <si>
    <t xml:space="preserve"> 17.1 </t>
  </si>
  <si>
    <t xml:space="preserve"> 416 </t>
  </si>
  <si>
    <t>FIO FLEXIVEL 2 X 2,5MM (PARALELO OU TORCIDO)</t>
  </si>
  <si>
    <t xml:space="preserve"> 17.2 </t>
  </si>
  <si>
    <t xml:space="preserve"> 17.3 </t>
  </si>
  <si>
    <t xml:space="preserve"> 91862 </t>
  </si>
  <si>
    <t>ELETRODUTO RÍGIDO ROSCÁVEL, PVC, DN 20 MM (1/2"), PARA CIRCUITOS
TERMINAIS, INSTALADO EM FORRO - FORNECIMENTO E INSTALAÇÃO.</t>
  </si>
  <si>
    <t xml:space="preserve"> 17.4 </t>
  </si>
  <si>
    <t xml:space="preserve"> ORSE 10243 </t>
  </si>
  <si>
    <t>CONECTOR XLR MACHO COM GRAU DE PROTEÇÃO IP 66</t>
  </si>
  <si>
    <t xml:space="preserve"> 17.5 </t>
  </si>
  <si>
    <t xml:space="preserve"> COMP13 </t>
  </si>
  <si>
    <t>TOMADA XLR PARA MICROFONE</t>
  </si>
  <si>
    <t xml:space="preserve"> 17.6 </t>
  </si>
  <si>
    <t xml:space="preserve"> 11752 </t>
  </si>
  <si>
    <t>CABO BALANCEADO 2 X 0,30MM (PARA MICROFONE)</t>
  </si>
  <si>
    <t xml:space="preserve"> 17.7 </t>
  </si>
  <si>
    <t xml:space="preserve"> 17.8 </t>
  </si>
  <si>
    <t xml:space="preserve"> ORSE 4436 </t>
  </si>
  <si>
    <t>MICROFONE DINAMICO TIPO CARDIOIDE, PARA VOCAL</t>
  </si>
  <si>
    <t xml:space="preserve"> 17.9 </t>
  </si>
  <si>
    <t xml:space="preserve"> 11527 </t>
  </si>
  <si>
    <t>Pedestal Gooseneck com microfone e tecla PTT ref:SM-102, Sansara ou similar (sonorização)</t>
  </si>
  <si>
    <t xml:space="preserve"> 17.10 </t>
  </si>
  <si>
    <t xml:space="preserve"> 8681 </t>
  </si>
  <si>
    <t>FORNECIMENTO E INSTALAÇÃO DE MINI RACK DE PAREDE 19" X 5U X 350MM</t>
  </si>
  <si>
    <t xml:space="preserve"> 17.11 </t>
  </si>
  <si>
    <t xml:space="preserve"> 4350 </t>
  </si>
  <si>
    <t>AMPLIFICADOR CICLOTRON DBK 4000 (OU SIMILAR) - FORNECIMENTO E
INSTALAÇÃO</t>
  </si>
  <si>
    <t xml:space="preserve"> 17.12 </t>
  </si>
  <si>
    <t xml:space="preserve"> 8914 </t>
  </si>
  <si>
    <t>PRÉ-AMPLIFICADOR GONGO PGH-3000 AMBIENCE LINE HAYONIK OU
SIMILAR</t>
  </si>
  <si>
    <t xml:space="preserve"> 17.13 </t>
  </si>
  <si>
    <t xml:space="preserve"> 9047_2 </t>
  </si>
  <si>
    <t>SONOFLETOR - CAIXA ACÚSTICA BS REF B-52 FF250 55 W (RMS)</t>
  </si>
  <si>
    <t>par</t>
  </si>
  <si>
    <t xml:space="preserve"> 17.14 </t>
  </si>
  <si>
    <t xml:space="preserve"> 9047_1 </t>
  </si>
  <si>
    <t>CAIXA ACUSTICA - SONOFLETOR 30 WATS/ 70 VOLTS</t>
  </si>
  <si>
    <t xml:space="preserve"> 17.15 </t>
  </si>
  <si>
    <t xml:space="preserve"> ORSE 13247 </t>
  </si>
  <si>
    <t>MESA DE SOM / MIXER 8 CANAIS C/ USB OMX 52 - ONEAL OU SIMILAR</t>
  </si>
  <si>
    <t xml:space="preserve"> 18 </t>
  </si>
  <si>
    <t>INCÊNDIO</t>
  </si>
  <si>
    <t xml:space="preserve"> 18.1 </t>
  </si>
  <si>
    <t xml:space="preserve"> 101908 </t>
  </si>
  <si>
    <t>EXTINTOR DE PQS 4KG - FORNECIMENTO E INSTALACAO</t>
  </si>
  <si>
    <t xml:space="preserve"> 18.2 </t>
  </si>
  <si>
    <t xml:space="preserve"> 97599 </t>
  </si>
  <si>
    <t>LUMINÁRIA DE EMERGÊNCIA - FORNECIMENTO E INSTALAÇÃO</t>
  </si>
  <si>
    <t xml:space="preserve"> 18.3 </t>
  </si>
  <si>
    <t xml:space="preserve"> 12895 </t>
  </si>
  <si>
    <t>PLACA DE SINALIZACAO, FOTOLUMINESCENTE, EM PVC, ROTA DE FUGA</t>
  </si>
  <si>
    <t xml:space="preserve"> 18.4 </t>
  </si>
  <si>
    <t xml:space="preserve"> 12884 </t>
  </si>
  <si>
    <t>PLACA DE SINALIZACAO, FOTOLUMINESCENTE, 38X19 CM, EM PVC , COM
SETA INDICATIVA DE SENTIDO (ESQUERDA OU DIREITA) DE SAÍDA DE EMERGÊNCIA</t>
  </si>
  <si>
    <t xml:space="preserve"> 18.5 </t>
  </si>
  <si>
    <t xml:space="preserve"> 12888 </t>
  </si>
  <si>
    <t>PLACA DE SINALIZACAO, FOTOLUMINESCENTE, EM PVC , COM LOGOTIPO "EXTINTOR DE INCÊNDIO"</t>
  </si>
  <si>
    <t xml:space="preserve"> 18.7 </t>
  </si>
  <si>
    <t xml:space="preserve"> 9736 </t>
  </si>
  <si>
    <t>BARRA ANTIPANICO SIMPLES SEM CHAVE PARA UMA PORTA</t>
  </si>
  <si>
    <t>Un</t>
  </si>
  <si>
    <t xml:space="preserve"> 19 </t>
  </si>
  <si>
    <t>SISTEMA DE PROTEÇÃO CONTRA DESCARGAS ATMOSFÉRICAS (SPDA)</t>
  </si>
  <si>
    <t xml:space="preserve"> 19.1 </t>
  </si>
  <si>
    <t xml:space="preserve"> 96985 </t>
  </si>
  <si>
    <t>HASTE DE ATERRAMENTO 5/8  PARA SPDA - FORNECIMENTO E INSTALAÇÃO</t>
  </si>
  <si>
    <t xml:space="preserve"> 19.2 </t>
  </si>
  <si>
    <t xml:space="preserve"> 681 </t>
  </si>
  <si>
    <t>CONECTOR PRA HASTE DE ATERRAMENTO 5/8"</t>
  </si>
  <si>
    <t xml:space="preserve"> 19.3 </t>
  </si>
  <si>
    <t xml:space="preserve"> 98111 </t>
  </si>
  <si>
    <t>CAIXA DE INSPEÇÃO PARA ATERRAMENTO, CIRCULAR, EM POLIETILENO,
DIÂMETRO INTERNO = 0,3 M.</t>
  </si>
  <si>
    <t xml:space="preserve"> 19.4 </t>
  </si>
  <si>
    <t xml:space="preserve"> 96973 </t>
  </si>
  <si>
    <t>CORDOALHA DE COBRE NU 35 MM², NÃO ENTERRADA, COM ISOLADOR - FORNECIMENTO E INSTALAÇÃO</t>
  </si>
  <si>
    <t xml:space="preserve"> 19.5 </t>
  </si>
  <si>
    <t xml:space="preserve"> 96974 </t>
  </si>
  <si>
    <t>CORDOALHA DE COBRE NU 50 MM², ENTERRADA, SEM ISOLADOR - FORNECIMENTO E INSTALAÇÃO</t>
  </si>
  <si>
    <t xml:space="preserve"> 19.6 </t>
  </si>
  <si>
    <t xml:space="preserve"> 96989 </t>
  </si>
  <si>
    <t>CAPTOR TIPO FRANKLIN PARA SPDA - FORNECIMENTO E INSTALAÇÃO</t>
  </si>
  <si>
    <t xml:space="preserve"> 19.7 </t>
  </si>
  <si>
    <t xml:space="preserve"> 96988 </t>
  </si>
  <si>
    <t>MASTRO PARA SPDA - FORNECIMENTO E INSTALAÇÃO.</t>
  </si>
  <si>
    <t xml:space="preserve"> 19.8 </t>
  </si>
  <si>
    <t xml:space="preserve"> 96987 </t>
  </si>
  <si>
    <t>BASE METÁLICA PARA MASTRO 1 ½  PARA SPDA - FORNECIMENTO E INSTALAÇÃO.</t>
  </si>
  <si>
    <t xml:space="preserve"> 19.9 </t>
  </si>
  <si>
    <t xml:space="preserve"> 19.10 </t>
  </si>
  <si>
    <t xml:space="preserve"> 91943 </t>
  </si>
  <si>
    <t>CAIXA RETANGULAR 4" X 4" MÉDIA (1,30 M DO PISO), PVC, INSTALADA EM PAREDE - FORNECIMENTO E INSTALAÇÃO</t>
  </si>
  <si>
    <t xml:space="preserve"> 19.11 </t>
  </si>
  <si>
    <t xml:space="preserve"> 9051 </t>
  </si>
  <si>
    <t>CAIXA DE EQUALIZAÇÃO P/ATERRAMENTO 20 X 20 X 10CM DE SOBREPOR P/11 TERMINAIL DE PRESSAO C/BARRAMENTO (PARA-RAIO)</t>
  </si>
  <si>
    <t xml:space="preserve"> 19.12 </t>
  </si>
  <si>
    <t xml:space="preserve"> 10694 </t>
  </si>
  <si>
    <t>CONECTOR EM LATAO TIPO MININGAR PARA CABOS 16 - 50 MM² - SPDA</t>
  </si>
  <si>
    <t xml:space="preserve"> 20 </t>
  </si>
  <si>
    <t>SISTEMA FOTOVOLTAICO</t>
  </si>
  <si>
    <t xml:space="preserve"> 20.1 </t>
  </si>
  <si>
    <t xml:space="preserve"> COMP14 </t>
  </si>
  <si>
    <t>FORNECIMENTO E INSTALAÇÃO DE KIT GERADOR FOTOVOLTAICO 29,70KWP, INCLUINDO MÓDULOS, INVERSOR, CABOS, FIXAÇÃO E PROTEÇÃO</t>
  </si>
  <si>
    <t>UND</t>
  </si>
  <si>
    <t xml:space="preserve"> 21 </t>
  </si>
  <si>
    <t>SERVIÇOS DIVERSOS</t>
  </si>
  <si>
    <t xml:space="preserve"> 21.1 </t>
  </si>
  <si>
    <t>FORROS</t>
  </si>
  <si>
    <t xml:space="preserve"> 21.1.1 </t>
  </si>
  <si>
    <t xml:space="preserve"> 96114 </t>
  </si>
  <si>
    <t>FORRO EM DRYWALL, PARA AMBIENTES COMERCIAIS, INCLUSIVE ESTRUTURA DE FIXAÇÃO</t>
  </si>
  <si>
    <t xml:space="preserve"> 21.2 </t>
  </si>
  <si>
    <t>LOUÇAS E METAIS</t>
  </si>
  <si>
    <t xml:space="preserve"> 21.2.1 </t>
  </si>
  <si>
    <t xml:space="preserve"> 2005 </t>
  </si>
  <si>
    <t>LAVATÓRIO LOUÇA (DECA-RAVENA REF L-91) SEM COLUNA, C/SIFÃO CROMADO(DECA REF 1190), VÁLVULA CROMADA (DECA REF1600), CONJ. DE FIXAÇÃO (DECA REF SP7), TORNEIRA METAL (DECA 1190 C-40), ENGATE CROMADO, OU SIMILARES</t>
  </si>
  <si>
    <t xml:space="preserve"> 21.2.2 </t>
  </si>
  <si>
    <t xml:space="preserve"> 86932 </t>
  </si>
  <si>
    <t>VASO SANITÁRIO SIFONADO COM CAIXA ACOPLADA LOUÇA BRANCA - PADRÃO MÉDIO, INCLUSO ENGATE FLEXÍVEL EM METAL CROMADO, 1/2  X 40CM - FORNECIMENTO E INSTALAÇÃO</t>
  </si>
  <si>
    <t xml:space="preserve"> 21.2.3 </t>
  </si>
  <si>
    <t xml:space="preserve"> 95472 </t>
  </si>
  <si>
    <t>VASO SANITARIO SIFONADO CONVENCIONAL PARA PCD SEM FURO FRONTAL COM LOUÇA BRANCA SEM ASSENTO, INCLUSO CONJUNTO DE LIGAÇÃO PARA BACIA SANITÁRIA AJUSTÁVEL - FORNECIMENTO E INSTALAÇÃO</t>
  </si>
  <si>
    <t xml:space="preserve"> 21.2.4 </t>
  </si>
  <si>
    <t xml:space="preserve"> 2003 </t>
  </si>
  <si>
    <t>BACIA TURCA (CELITE REF 003006), CAIXA DE DESCARGA DE EMBUTIR(MONTANA) OU SIMILARES</t>
  </si>
  <si>
    <t xml:space="preserve"> 21.2.5. </t>
  </si>
  <si>
    <t xml:space="preserve"> 12268 </t>
  </si>
  <si>
    <t>PIA DE COZINHA COM BANCADA EM GRANITO CINZA ANDORINHA, E = 2CM, DIM 2.20X0.60, COM 01 CUBA DE AÇO INOX, SIFÃO CROMADO, VÁLVULA CROMADA, INCLUSIVE RODOPIA 10 CM, ASSENTADA.</t>
  </si>
  <si>
    <t xml:space="preserve"> 21.2.6 </t>
  </si>
  <si>
    <t xml:space="preserve"> 86909 </t>
  </si>
  <si>
    <t>TORNEIRA CROMADA TUBO MÓVEL, DE MESA, 1/2" OU 3/4", PARA PIA DE COZINHA, PADRÃO ALTO - FORNECIMENTO E INSTALAÇÃO</t>
  </si>
  <si>
    <t xml:space="preserve"> 21.2.7 </t>
  </si>
  <si>
    <t xml:space="preserve"> COMP15 </t>
  </si>
  <si>
    <t>CUBA DE SEMI-ENCAIXE QUADRADA EM LOUÇA BRANCA, 40 X 40CM , INCLUSO VÁLVULA EM METAL CROMADO E SIFÃO  EM METAL CROMADO - FORNECIMENTO E INSTALAÇÃO</t>
  </si>
  <si>
    <t xml:space="preserve"> 21.2.8 </t>
  </si>
  <si>
    <t xml:space="preserve"> 86915 </t>
  </si>
  <si>
    <t>TORNEIRA CROMADA DE MESA, 1/2" OU 3/4", PARA LAVATÓRIO, PADRÃO MÉDIO</t>
  </si>
  <si>
    <t xml:space="preserve"> 21.2.9 </t>
  </si>
  <si>
    <t xml:space="preserve"> 95544 </t>
  </si>
  <si>
    <t>PAPELEIRA DE PAREDE EM METAL CROMADO SEM TAMPA, INCLUSOFIXAÇÃO</t>
  </si>
  <si>
    <t xml:space="preserve"> 21.2.10 </t>
  </si>
  <si>
    <t xml:space="preserve"> 95547 </t>
  </si>
  <si>
    <t>SABONETEIRA PLASTICA TIPO DISPENSER PARA SABONETE LIQUIDO COMRESERVATORIO 800 A 1500 ML, INCLUSO FIXAÇÃO</t>
  </si>
  <si>
    <t xml:space="preserve"> 21.2.11 </t>
  </si>
  <si>
    <t xml:space="preserve"> 95543 </t>
  </si>
  <si>
    <t>PORTA TOALHA DE PAPEL - METALICO (INSTALADO)</t>
  </si>
  <si>
    <t xml:space="preserve"> 21.3 </t>
  </si>
  <si>
    <t>PEÇAS DE ACABAMENTOS E/OU ACESSORIOS</t>
  </si>
  <si>
    <t xml:space="preserve"> 21.3.1 </t>
  </si>
  <si>
    <t xml:space="preserve"> 2024 </t>
  </si>
  <si>
    <t>CHUVEIRO SIMPLES ARTICULADO, DE METAL CROMADO, (DECA REF1995), C/ REGISTRO DE PRESSÃO (DECA LINHA C40 REF1416) OU SIMILARES</t>
  </si>
  <si>
    <t xml:space="preserve"> 21.3.2. </t>
  </si>
  <si>
    <t xml:space="preserve"> 100849 </t>
  </si>
  <si>
    <t>ASSENTO SANITÁRIO</t>
  </si>
  <si>
    <t xml:space="preserve"> 21.3.3 </t>
  </si>
  <si>
    <t xml:space="preserve"> 11736 </t>
  </si>
  <si>
    <t>BANCADA DE GRANITO BRANCO CEARÁ E=2,0 cm</t>
  </si>
  <si>
    <t xml:space="preserve"> 21.3.4 </t>
  </si>
  <si>
    <t xml:space="preserve"> 8492 </t>
  </si>
  <si>
    <t>BARRA DE APOIO RETA, EM ACO INOX POLIDO, COMPRIMENTO 80CM</t>
  </si>
  <si>
    <t xml:space="preserve"> 21.3.5 </t>
  </si>
  <si>
    <t xml:space="preserve"> 12122 </t>
  </si>
  <si>
    <t>BARRA DE APOIO RETA, EM ACO INOX POLIDO, COMPRIMENTO 40CM</t>
  </si>
  <si>
    <t xml:space="preserve"> 21.3.6 </t>
  </si>
  <si>
    <t xml:space="preserve"> 86887 </t>
  </si>
  <si>
    <t>ENGATE FLEXÍVEL EM INOX, 1/2 X 40CM - FORNECIMENTO E INSTALAÇÃO</t>
  </si>
  <si>
    <t xml:space="preserve"> 21.3.7 </t>
  </si>
  <si>
    <t xml:space="preserve"> 7967 </t>
  </si>
  <si>
    <t>GUARDA-CORPO EM TUBO DE AÇO INOX Ø=1 1/2", DUPLO, COM MONTANTES E FECHAMENTO EM TUBO INOX Ø=1 1/2", H=96CM, C/ACABAMENTO POLIDO, P/FIXAÇÃO EM PISO</t>
  </si>
  <si>
    <t xml:space="preserve"> 21.3.8 </t>
  </si>
  <si>
    <t xml:space="preserve"> 4264 </t>
  </si>
  <si>
    <t>CORRIMÃO EM AÇO INOX, ESCOVADO, D=1 1/2"</t>
  </si>
  <si>
    <t xml:space="preserve"> 21.3.9 </t>
  </si>
  <si>
    <t xml:space="preserve"> C0864 </t>
  </si>
  <si>
    <t>CONJUNTO DE MASTRO P/ TRÊS BANDEIRAS E PEDESTAL</t>
  </si>
  <si>
    <t xml:space="preserve"> 21.4 </t>
  </si>
  <si>
    <t>COMUNICAÇÃO VISUAL</t>
  </si>
  <si>
    <t xml:space="preserve"> 21.4.1 </t>
  </si>
  <si>
    <t xml:space="preserve"> COMP16 </t>
  </si>
  <si>
    <t>TÓTEM EM CHAPA DE ACM (ALUMÍNIO COMPOSTO) NA COR CINZA COM SÍMBOLO CLARO ADESIVADO</t>
  </si>
  <si>
    <t xml:space="preserve"> 21.4.2 </t>
  </si>
  <si>
    <t xml:space="preserve"> 12043 </t>
  </si>
  <si>
    <t>LETRA AÇO INOX ESCOVADO/POLIDO H = 20 CM - INSTALADO - DIZERES "FORUM DA COMARCA DE SÃO JOÃO DO PIAUÍ"</t>
  </si>
  <si>
    <t xml:space="preserve"> 21.4.3 </t>
  </si>
  <si>
    <t xml:space="preserve"> 12042 </t>
  </si>
  <si>
    <t>LETRA AÇO INOX ESCOVADO/POLIDO H = 15 CM - INSTALADO - DIZERES "DESEMBARGADOR VAZ DA COSTA"</t>
  </si>
  <si>
    <t xml:space="preserve"> 21.4.4 </t>
  </si>
  <si>
    <t xml:space="preserve"> 12432 </t>
  </si>
  <si>
    <t>PLACA INDICATIVA EM ACRÍLICO E=2MM, EM BRAILLE, COM ESFERAS EMINOX E TEXTO EM ALTO RÊLEVO, DIM.: 8 X 28 CM, FORNECIMENTO E INSTALAÇÃO</t>
  </si>
  <si>
    <t xml:space="preserve"> 21.5 </t>
  </si>
  <si>
    <t>SERVIÇOS FINAIS</t>
  </si>
  <si>
    <t xml:space="preserve"> 21.5.1 </t>
  </si>
  <si>
    <t xml:space="preserve"> 9537 </t>
  </si>
  <si>
    <t>LIMPEZA FINAL DA OBRA</t>
  </si>
  <si>
    <t xml:space="preserve"> 21.5.2 </t>
  </si>
  <si>
    <t xml:space="preserve"> 12382 </t>
  </si>
  <si>
    <t>PLATAFORMA ELEVATÓRIA VERTICAL HIDRÁULICA ENCLAUSURADA COM ESTRUTURA EXTERNA EM ALUMINIO IONIZADO BRANCO FECHADO EM VIDRO LAMINADO TRANSPARENTE CABINE INTERNA EM AÇO INOXIDÁVEL</t>
  </si>
  <si>
    <t xml:space="preserve"> 21.5.3 </t>
  </si>
  <si>
    <t xml:space="preserve"> 3167 </t>
  </si>
  <si>
    <t>PLACA DE INAUGURAÇÃO DE OBRA EM ALUMÍNIO 0,60 X 0,80 M</t>
  </si>
  <si>
    <t xml:space="preserve"> 21.5.4 </t>
  </si>
  <si>
    <t xml:space="preserve"> 98546 </t>
  </si>
  <si>
    <t>IMPERMEABILIZAÇÃO DE SUPERFÍCIE COM MANTA ASFÁLTICA, UMACAMADA, INCLUSIVE APLICAÇÃO DE PRIMER ASFÁLTICO, E=3MM.</t>
  </si>
  <si>
    <t xml:space="preserve"> 21.5.5 </t>
  </si>
  <si>
    <t xml:space="preserve"> 10832 </t>
  </si>
  <si>
    <t>AS BUILT</t>
  </si>
  <si>
    <t>Total sem BDI</t>
  </si>
  <si>
    <t>Total do BDI</t>
  </si>
  <si>
    <t>Total Geral</t>
  </si>
  <si>
    <t xml:space="preserve">_______________________________________________________________
</t>
  </si>
  <si>
    <t>Reforma e Ampliação do Fórum da Comarca de São João do Piauí - PI</t>
  </si>
  <si>
    <t>Encargos Sociais</t>
  </si>
  <si>
    <t>22,5 TJ - Reforma e Ampliação do Fórum da Comarca de São João do Piauí - PI</t>
  </si>
  <si>
    <t>Desonerado: 
Horista: 83,37%
Mensalista: 47,61%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</si>
  <si>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</si>
  <si>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</si>
  <si>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</si>
  <si>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</si>
  <si>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</si>
  <si>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</si>
  <si>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</si>
  <si>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</si>
  <si>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</si>
  <si>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</si>
  <si>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</si>
  <si>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/>
  </si>
  <si>
    <t>Porcentagem</t>
  </si>
  <si>
    <t>Custo</t>
  </si>
  <si>
    <t>Porcentagem Acumulado</t>
  </si>
  <si>
    <t>Custo Acumulado</t>
  </si>
  <si>
    <t>Valor Unit Reajustado</t>
  </si>
  <si>
    <t>PLANILHA - REAJUSTE DO CONTRATO 86/2022</t>
  </si>
  <si>
    <t>Cronograma Físico e Financeiro - REAJUSTE DO CONTRATO 86/2022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</si>
</sst>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CF6"/>
      </patternFill>
    </fill>
  </fills>
  <borders count="1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17" fillId="5" borderId="0" xfId="0" applyFont="1" applyFill="1" applyAlignment="1">
      <alignment horizontal="center" vertical="top" wrapText="1"/>
    </xf>
    <xf numFmtId="0" fontId="18" fillId="6" borderId="0" xfId="0" applyFont="1" applyFill="1" applyAlignment="1">
      <alignment horizontal="right" vertical="top" wrapText="1"/>
    </xf>
    <xf numFmtId="0" fontId="20" fillId="8" borderId="0" xfId="0" applyFont="1" applyFill="1" applyAlignment="1">
      <alignment horizontal="left" vertical="top" wrapText="1"/>
    </xf>
    <xf numFmtId="0" fontId="21" fillId="9" borderId="0" xfId="0" applyFont="1" applyFill="1" applyAlignment="1">
      <alignment horizontal="center" vertical="top" wrapText="1"/>
    </xf>
    <xf numFmtId="4" fontId="21" fillId="9" borderId="0" xfId="0" applyNumberFormat="1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center" vertical="top" wrapText="1"/>
    </xf>
    <xf numFmtId="43" fontId="10" fillId="0" borderId="8" xfId="1" applyFont="1" applyFill="1" applyBorder="1" applyAlignment="1">
      <alignment horizontal="right" vertical="top" wrapText="1"/>
    </xf>
    <xf numFmtId="4" fontId="11" fillId="0" borderId="9" xfId="0" applyNumberFormat="1" applyFont="1" applyFill="1" applyBorder="1" applyAlignment="1">
      <alignment horizontal="right" vertical="top" wrapText="1"/>
    </xf>
    <xf numFmtId="4" fontId="11" fillId="0" borderId="14" xfId="0" applyNumberFormat="1" applyFont="1" applyFill="1" applyBorder="1" applyAlignment="1">
      <alignment horizontal="right" vertical="top" wrapText="1"/>
    </xf>
    <xf numFmtId="43" fontId="6" fillId="0" borderId="5" xfId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center" vertical="top" wrapText="1"/>
    </xf>
    <xf numFmtId="43" fontId="14" fillId="0" borderId="12" xfId="1" applyFont="1" applyFill="1" applyBorder="1" applyAlignment="1">
      <alignment horizontal="right" vertical="top" wrapText="1"/>
    </xf>
    <xf numFmtId="4" fontId="15" fillId="0" borderId="13" xfId="0" applyNumberFormat="1" applyFont="1" applyFill="1" applyBorder="1" applyAlignment="1">
      <alignment horizontal="right" vertical="top" wrapText="1"/>
    </xf>
    <xf numFmtId="0" fontId="5" fillId="10" borderId="4" xfId="0" applyFont="1" applyFill="1" applyBorder="1" applyAlignment="1">
      <alignment horizontal="left" vertical="top" wrapText="1"/>
    </xf>
    <xf numFmtId="43" fontId="6" fillId="10" borderId="5" xfId="1" applyFont="1" applyFill="1" applyBorder="1" applyAlignment="1">
      <alignment horizontal="right" vertical="top" wrapText="1"/>
    </xf>
    <xf numFmtId="4" fontId="11" fillId="10" borderId="9" xfId="0" applyNumberFormat="1" applyFont="1" applyFill="1" applyBorder="1" applyAlignment="1">
      <alignment horizontal="right" vertical="top" wrapText="1"/>
    </xf>
    <xf numFmtId="0" fontId="0" fillId="10" borderId="0" xfId="0" applyFill="1"/>
    <xf numFmtId="0" fontId="8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center" vertical="top" wrapText="1"/>
    </xf>
    <xf numFmtId="43" fontId="10" fillId="0" borderId="14" xfId="1" applyFont="1" applyFill="1" applyBorder="1" applyAlignment="1">
      <alignment horizontal="right" vertical="top" wrapText="1"/>
    </xf>
    <xf numFmtId="4" fontId="23" fillId="10" borderId="14" xfId="0" applyNumberFormat="1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horizontal="center" vertical="top" wrapText="1"/>
    </xf>
    <xf numFmtId="43" fontId="14" fillId="0" borderId="14" xfId="1" applyFont="1" applyFill="1" applyBorder="1" applyAlignment="1">
      <alignment horizontal="right" vertical="top" wrapText="1"/>
    </xf>
    <xf numFmtId="4" fontId="15" fillId="0" borderId="14" xfId="0" applyNumberFormat="1" applyFont="1" applyFill="1" applyBorder="1" applyAlignment="1">
      <alignment horizontal="right" vertical="top" wrapText="1"/>
    </xf>
    <xf numFmtId="0" fontId="6" fillId="10" borderId="5" xfId="0" applyFont="1" applyFill="1" applyBorder="1" applyAlignment="1">
      <alignment horizontal="right" vertical="top" wrapText="1"/>
    </xf>
    <xf numFmtId="0" fontId="6" fillId="10" borderId="14" xfId="0" applyFont="1" applyFill="1" applyBorder="1" applyAlignment="1">
      <alignment horizontal="right" vertical="top" wrapText="1"/>
    </xf>
    <xf numFmtId="4" fontId="5" fillId="10" borderId="14" xfId="0" applyNumberFormat="1" applyFont="1" applyFill="1" applyBorder="1" applyAlignment="1">
      <alignment horizontal="right" vertical="top" wrapText="1"/>
    </xf>
    <xf numFmtId="4" fontId="19" fillId="7" borderId="0" xfId="0" applyNumberFormat="1" applyFont="1" applyFill="1" applyAlignment="1">
      <alignment vertical="top" wrapText="1"/>
    </xf>
    <xf numFmtId="0" fontId="1" fillId="0" borderId="3" xfId="0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/>
    </xf>
    <xf numFmtId="10" fontId="0" fillId="0" borderId="0" xfId="2" applyNumberFormat="1" applyFont="1"/>
    <xf numFmtId="0" fontId="0" fillId="0" borderId="0" xfId="0"/>
    <xf numFmtId="0" fontId="0" fillId="0" borderId="0" xfId="0"/>
    <xf numFmtId="0" fontId="16" fillId="4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top" wrapText="1"/>
    </xf>
    <xf numFmtId="0" fontId="7" fillId="9" borderId="0" xfId="0" applyFont="1" applyFill="1" applyAlignment="1">
      <alignment horizontal="left" vertical="top" wrapText="1"/>
    </xf>
    <xf numFmtId="0" fontId="7" fillId="9" borderId="0" xfId="0" applyFont="1" applyFill="1" applyAlignment="1">
      <alignment horizontal="left" vertical="top" wrapText="1"/>
    </xf>
    <xf numFmtId="0" fontId="1" fillId="9" borderId="14" xfId="0" applyFont="1" applyFill="1" applyBorder="1" applyAlignment="1">
      <alignment horizontal="left" vertical="top" wrapText="1"/>
    </xf>
    <xf numFmtId="0" fontId="1" fillId="9" borderId="14" xfId="0" applyFont="1" applyFill="1" applyBorder="1" applyAlignment="1">
      <alignment horizontal="right" vertical="top" wrapText="1"/>
    </xf>
    <xf numFmtId="0" fontId="5" fillId="11" borderId="14" xfId="0" applyFont="1" applyFill="1" applyBorder="1" applyAlignment="1">
      <alignment horizontal="right" vertical="top" wrapText="1"/>
    </xf>
    <xf numFmtId="4" fontId="7" fillId="9" borderId="0" xfId="0" applyNumberFormat="1" applyFont="1" applyFill="1" applyAlignment="1">
      <alignment horizontal="right" vertical="top" wrapText="1"/>
    </xf>
    <xf numFmtId="0" fontId="20" fillId="9" borderId="0" xfId="0" applyFont="1" applyFill="1" applyAlignment="1">
      <alignment horizontal="center" vertical="top" wrapText="1"/>
    </xf>
    <xf numFmtId="0" fontId="7" fillId="9" borderId="0" xfId="0" applyFont="1" applyFill="1" applyAlignment="1">
      <alignment horizontal="center" vertical="top" wrapText="1"/>
    </xf>
    <xf numFmtId="4" fontId="0" fillId="0" borderId="0" xfId="0" applyNumberFormat="1"/>
    <xf numFmtId="0" fontId="5" fillId="11" borderId="0" xfId="0" applyFont="1" applyFill="1" applyBorder="1" applyAlignment="1">
      <alignment horizontal="right" vertical="top" wrapText="1"/>
    </xf>
    <xf numFmtId="10" fontId="8" fillId="11" borderId="15" xfId="0" applyNumberFormat="1" applyFont="1" applyFill="1" applyBorder="1" applyAlignment="1">
      <alignment horizontal="right" vertical="top" wrapText="1"/>
    </xf>
    <xf numFmtId="4" fontId="5" fillId="11" borderId="16" xfId="0" applyNumberFormat="1" applyFont="1" applyFill="1" applyBorder="1" applyAlignment="1">
      <alignment vertical="top" wrapText="1"/>
    </xf>
    <xf numFmtId="10" fontId="5" fillId="11" borderId="16" xfId="2" applyNumberFormat="1" applyFont="1" applyFill="1" applyBorder="1" applyAlignment="1">
      <alignment vertical="top" wrapText="1"/>
    </xf>
    <xf numFmtId="10" fontId="8" fillId="11" borderId="15" xfId="2" applyNumberFormat="1" applyFont="1" applyFill="1" applyBorder="1" applyAlignment="1">
      <alignment horizontal="right" vertical="top" wrapText="1"/>
    </xf>
    <xf numFmtId="2" fontId="8" fillId="11" borderId="15" xfId="0" applyNumberFormat="1" applyFont="1" applyFill="1" applyBorder="1" applyAlignment="1">
      <alignment horizontal="right" vertical="top" wrapText="1"/>
    </xf>
    <xf numFmtId="4" fontId="5" fillId="11" borderId="14" xfId="0" applyNumberFormat="1" applyFont="1" applyFill="1" applyBorder="1" applyAlignment="1">
      <alignment horizontal="right" vertical="top" wrapText="1"/>
    </xf>
    <xf numFmtId="43" fontId="8" fillId="11" borderId="15" xfId="1" applyFont="1" applyFill="1" applyBorder="1" applyAlignment="1">
      <alignment horizontal="right" vertical="top" wrapText="1"/>
    </xf>
    <xf numFmtId="2" fontId="0" fillId="0" borderId="0" xfId="0" applyNumberFormat="1"/>
    <xf numFmtId="43" fontId="7" fillId="9" borderId="0" xfId="0" applyNumberFormat="1" applyFont="1" applyFill="1" applyAlignment="1">
      <alignment horizontal="right" vertical="top" wrapText="1"/>
    </xf>
    <xf numFmtId="10" fontId="7" fillId="9" borderId="0" xfId="2" applyNumberFormat="1" applyFont="1" applyFill="1" applyAlignment="1">
      <alignment horizontal="right" vertical="top" wrapText="1"/>
    </xf>
    <xf numFmtId="10" fontId="7" fillId="9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18" fillId="6" borderId="0" xfId="0" applyFont="1" applyFill="1" applyAlignment="1">
      <alignment horizontal="right" vertical="top" wrapText="1"/>
    </xf>
    <xf numFmtId="0" fontId="21" fillId="9" borderId="0" xfId="0" applyFont="1" applyFill="1" applyAlignment="1">
      <alignment horizontal="center" vertical="top" wrapText="1"/>
    </xf>
    <xf numFmtId="0" fontId="0" fillId="0" borderId="0" xfId="0"/>
    <xf numFmtId="4" fontId="19" fillId="7" borderId="0" xfId="0" applyNumberFormat="1" applyFont="1" applyFill="1" applyAlignment="1">
      <alignment horizontal="right" vertical="top" wrapText="1"/>
    </xf>
    <xf numFmtId="0" fontId="5" fillId="11" borderId="16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top" wrapText="1"/>
    </xf>
    <xf numFmtId="0" fontId="20" fillId="9" borderId="0" xfId="0" applyFont="1" applyFill="1" applyAlignment="1">
      <alignment horizontal="center" vertical="top" wrapText="1"/>
    </xf>
    <xf numFmtId="0" fontId="1" fillId="9" borderId="0" xfId="0" applyFont="1" applyFill="1" applyAlignment="1">
      <alignment horizontal="left" vertical="top" wrapText="1"/>
    </xf>
    <xf numFmtId="43" fontId="0" fillId="0" borderId="0" xfId="1" applyFont="1"/>
    <xf numFmtId="0" fontId="1" fillId="3" borderId="0" xfId="0" applyFont="1" applyFill="1" applyAlignment="1">
      <alignment horizontal="center" wrapText="1"/>
    </xf>
    <xf numFmtId="0" fontId="1" fillId="9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333375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5"/>
  <sheetViews>
    <sheetView showOutlineSymbols="0" showWhiteSpace="0" view="pageBreakPreview" zoomScale="80" zoomScaleNormal="80" zoomScaleSheetLayoutView="80" workbookViewId="0">
      <selection activeCell="E10" sqref="E10"/>
    </sheetView>
  </sheetViews>
  <sheetFormatPr defaultRowHeight="14.25" x14ac:dyDescent="0.2"/>
  <cols>
    <col min="1" max="2" width="10" bestFit="1" customWidth="1"/>
    <col min="3" max="3" width="13.25" bestFit="1" customWidth="1"/>
    <col min="4" max="4" width="49" customWidth="1"/>
    <col min="5" max="5" width="8" bestFit="1" customWidth="1"/>
    <col min="6" max="6" width="13" bestFit="1" customWidth="1"/>
    <col min="7" max="7" width="13" customWidth="1"/>
    <col min="8" max="9" width="13" bestFit="1" customWidth="1"/>
    <col min="10" max="10" width="13" customWidth="1"/>
    <col min="11" max="11" width="10.75" hidden="1" customWidth="1"/>
    <col min="12" max="12" width="13.625" hidden="1" customWidth="1"/>
    <col min="13" max="13" width="0" hidden="1" customWidth="1"/>
  </cols>
  <sheetData>
    <row r="1" spans="1:13" ht="15" customHeight="1" x14ac:dyDescent="0.2">
      <c r="A1" s="1"/>
      <c r="B1" s="1"/>
      <c r="C1" s="1"/>
      <c r="D1" s="1" t="s">
        <v>0</v>
      </c>
      <c r="E1" s="74" t="s">
        <v>1</v>
      </c>
      <c r="F1" s="74"/>
      <c r="G1" s="1"/>
      <c r="H1" s="74" t="s">
        <v>2</v>
      </c>
      <c r="I1" s="74"/>
      <c r="J1" s="1"/>
    </row>
    <row r="2" spans="1:13" ht="80.099999999999994" customHeight="1" x14ac:dyDescent="0.2">
      <c r="A2" s="2"/>
      <c r="B2" s="2"/>
      <c r="C2" s="2"/>
      <c r="D2" s="47" t="s">
        <v>1187</v>
      </c>
      <c r="E2" s="75" t="s">
        <v>3</v>
      </c>
      <c r="F2" s="75"/>
      <c r="G2" s="2"/>
      <c r="H2" s="75" t="s">
        <v>4</v>
      </c>
      <c r="I2" s="75"/>
      <c r="J2" s="2"/>
      <c r="K2" s="48">
        <f>(M4-M2)/M2</f>
        <v>8.1671208326819816E-2</v>
      </c>
      <c r="M2">
        <v>978.71699999999998</v>
      </c>
    </row>
    <row r="3" spans="1:13" s="50" customFormat="1" ht="21" customHeight="1" x14ac:dyDescent="0.2">
      <c r="A3" s="51"/>
      <c r="B3" s="51"/>
      <c r="C3" s="51"/>
      <c r="D3" s="47"/>
      <c r="E3" s="51"/>
      <c r="F3" s="51"/>
      <c r="G3" s="51"/>
      <c r="H3" s="51"/>
      <c r="I3" s="51"/>
      <c r="J3" s="51"/>
      <c r="K3" s="48"/>
    </row>
    <row r="4" spans="1:13" ht="15" x14ac:dyDescent="0.25">
      <c r="A4" s="88" t="s">
        <v>1208</v>
      </c>
      <c r="B4" s="78"/>
      <c r="C4" s="78"/>
      <c r="D4" s="78"/>
      <c r="E4" s="78"/>
      <c r="F4" s="78"/>
      <c r="G4" s="78"/>
      <c r="H4" s="78"/>
      <c r="I4" s="78"/>
      <c r="J4" s="78"/>
      <c r="M4">
        <v>1058.6500000000001</v>
      </c>
    </row>
    <row r="5" spans="1:13" s="11" customFormat="1" ht="30" customHeight="1" x14ac:dyDescent="0.2">
      <c r="A5" s="8" t="s">
        <v>5</v>
      </c>
      <c r="B5" s="9" t="s">
        <v>6</v>
      </c>
      <c r="C5" s="8" t="s">
        <v>7</v>
      </c>
      <c r="D5" s="8" t="s">
        <v>8</v>
      </c>
      <c r="E5" s="10" t="s">
        <v>9</v>
      </c>
      <c r="F5" s="9" t="s">
        <v>10</v>
      </c>
      <c r="G5" s="9" t="s">
        <v>11</v>
      </c>
      <c r="H5" s="46" t="s">
        <v>1207</v>
      </c>
      <c r="I5" s="9" t="s">
        <v>12</v>
      </c>
      <c r="J5" s="9" t="s">
        <v>13</v>
      </c>
    </row>
    <row r="6" spans="1:13" s="31" customFormat="1" ht="24" customHeight="1" x14ac:dyDescent="0.2">
      <c r="A6" s="28" t="s">
        <v>14</v>
      </c>
      <c r="B6" s="28"/>
      <c r="C6" s="28"/>
      <c r="D6" s="28" t="s">
        <v>15</v>
      </c>
      <c r="E6" s="28"/>
      <c r="F6" s="42"/>
      <c r="G6" s="43"/>
      <c r="H6" s="28"/>
      <c r="I6" s="28"/>
      <c r="J6" s="44">
        <f>SUM(J8:J46)</f>
        <v>244914.69000000012</v>
      </c>
    </row>
    <row r="7" spans="1:13" s="11" customFormat="1" ht="24" customHeight="1" x14ac:dyDescent="0.2">
      <c r="A7" s="12" t="s">
        <v>16</v>
      </c>
      <c r="B7" s="12"/>
      <c r="C7" s="12"/>
      <c r="D7" s="12" t="s">
        <v>17</v>
      </c>
      <c r="E7" s="12"/>
      <c r="F7" s="13"/>
      <c r="G7" s="14"/>
      <c r="H7" s="12"/>
      <c r="I7" s="12"/>
      <c r="J7" s="15"/>
    </row>
    <row r="8" spans="1:13" s="11" customFormat="1" ht="24" customHeight="1" x14ac:dyDescent="0.2">
      <c r="A8" s="16" t="s">
        <v>18</v>
      </c>
      <c r="B8" s="17" t="s">
        <v>19</v>
      </c>
      <c r="C8" s="16" t="s">
        <v>20</v>
      </c>
      <c r="D8" s="16" t="s">
        <v>21</v>
      </c>
      <c r="E8" s="18" t="s">
        <v>22</v>
      </c>
      <c r="F8" s="19">
        <v>1</v>
      </c>
      <c r="G8" s="20">
        <v>168.61</v>
      </c>
      <c r="H8" s="20">
        <v>182.38</v>
      </c>
      <c r="I8" s="20">
        <v>231.58</v>
      </c>
      <c r="J8" s="21">
        <v>231.58</v>
      </c>
    </row>
    <row r="9" spans="1:13" s="11" customFormat="1" ht="24" customHeight="1" x14ac:dyDescent="0.2">
      <c r="A9" s="16" t="s">
        <v>23</v>
      </c>
      <c r="B9" s="17" t="s">
        <v>24</v>
      </c>
      <c r="C9" s="16" t="s">
        <v>20</v>
      </c>
      <c r="D9" s="16" t="s">
        <v>17</v>
      </c>
      <c r="E9" s="18" t="s">
        <v>25</v>
      </c>
      <c r="F9" s="19">
        <v>10</v>
      </c>
      <c r="G9" s="20">
        <v>11879.81</v>
      </c>
      <c r="H9" s="20">
        <v>12850.04</v>
      </c>
      <c r="I9" s="20">
        <v>16316.98</v>
      </c>
      <c r="J9" s="21">
        <v>163169.79999999999</v>
      </c>
    </row>
    <row r="10" spans="1:13" s="11" customFormat="1" ht="24" customHeight="1" x14ac:dyDescent="0.2">
      <c r="A10" s="12" t="s">
        <v>26</v>
      </c>
      <c r="B10" s="12"/>
      <c r="C10" s="12"/>
      <c r="D10" s="12" t="s">
        <v>27</v>
      </c>
      <c r="E10" s="12"/>
      <c r="F10" s="22"/>
      <c r="G10" s="12"/>
      <c r="H10" s="20"/>
      <c r="I10" s="20"/>
      <c r="J10" s="21"/>
    </row>
    <row r="11" spans="1:13" s="11" customFormat="1" ht="36" customHeight="1" x14ac:dyDescent="0.2">
      <c r="A11" s="16" t="s">
        <v>28</v>
      </c>
      <c r="B11" s="17" t="s">
        <v>29</v>
      </c>
      <c r="C11" s="16" t="s">
        <v>30</v>
      </c>
      <c r="D11" s="16" t="s">
        <v>31</v>
      </c>
      <c r="E11" s="18" t="s">
        <v>32</v>
      </c>
      <c r="F11" s="19">
        <v>9</v>
      </c>
      <c r="G11" s="20">
        <v>708.9</v>
      </c>
      <c r="H11" s="20">
        <v>766.79</v>
      </c>
      <c r="I11" s="20">
        <v>973.66</v>
      </c>
      <c r="J11" s="21">
        <v>8762.94</v>
      </c>
    </row>
    <row r="12" spans="1:13" s="11" customFormat="1" ht="36" customHeight="1" x14ac:dyDescent="0.2">
      <c r="A12" s="16" t="s">
        <v>33</v>
      </c>
      <c r="B12" s="17" t="s">
        <v>34</v>
      </c>
      <c r="C12" s="16" t="s">
        <v>30</v>
      </c>
      <c r="D12" s="16" t="s">
        <v>35</v>
      </c>
      <c r="E12" s="18" t="s">
        <v>32</v>
      </c>
      <c r="F12" s="19">
        <v>9</v>
      </c>
      <c r="G12" s="20">
        <v>570.42999999999995</v>
      </c>
      <c r="H12" s="20">
        <v>617.01</v>
      </c>
      <c r="I12" s="20">
        <v>783.47</v>
      </c>
      <c r="J12" s="21">
        <v>7051.23</v>
      </c>
    </row>
    <row r="13" spans="1:13" s="11" customFormat="1" ht="36" customHeight="1" x14ac:dyDescent="0.2">
      <c r="A13" s="16" t="s">
        <v>36</v>
      </c>
      <c r="B13" s="17" t="s">
        <v>37</v>
      </c>
      <c r="C13" s="16" t="s">
        <v>30</v>
      </c>
      <c r="D13" s="16" t="s">
        <v>38</v>
      </c>
      <c r="E13" s="18" t="s">
        <v>32</v>
      </c>
      <c r="F13" s="19">
        <v>15</v>
      </c>
      <c r="G13" s="20">
        <v>402.39</v>
      </c>
      <c r="H13" s="20">
        <v>435.25</v>
      </c>
      <c r="I13" s="20">
        <v>552.67999999999995</v>
      </c>
      <c r="J13" s="21">
        <v>8290.2000000000007</v>
      </c>
    </row>
    <row r="14" spans="1:13" s="11" customFormat="1" ht="36" customHeight="1" x14ac:dyDescent="0.2">
      <c r="A14" s="16" t="s">
        <v>39</v>
      </c>
      <c r="B14" s="17" t="s">
        <v>40</v>
      </c>
      <c r="C14" s="16" t="s">
        <v>30</v>
      </c>
      <c r="D14" s="16" t="s">
        <v>41</v>
      </c>
      <c r="E14" s="18" t="s">
        <v>32</v>
      </c>
      <c r="F14" s="19">
        <v>9</v>
      </c>
      <c r="G14" s="20">
        <v>645.66</v>
      </c>
      <c r="H14" s="20">
        <v>698.39</v>
      </c>
      <c r="I14" s="20">
        <v>886.81</v>
      </c>
      <c r="J14" s="21">
        <v>7981.29</v>
      </c>
    </row>
    <row r="15" spans="1:13" s="11" customFormat="1" ht="24" customHeight="1" x14ac:dyDescent="0.2">
      <c r="A15" s="16" t="s">
        <v>42</v>
      </c>
      <c r="B15" s="17" t="s">
        <v>43</v>
      </c>
      <c r="C15" s="16" t="s">
        <v>30</v>
      </c>
      <c r="D15" s="16" t="s">
        <v>44</v>
      </c>
      <c r="E15" s="18" t="s">
        <v>32</v>
      </c>
      <c r="F15" s="19">
        <v>99.66</v>
      </c>
      <c r="G15" s="20">
        <v>69.2</v>
      </c>
      <c r="H15" s="20">
        <v>74.849999999999994</v>
      </c>
      <c r="I15" s="20">
        <v>95.04</v>
      </c>
      <c r="J15" s="21">
        <v>9471.68</v>
      </c>
    </row>
    <row r="16" spans="1:13" s="11" customFormat="1" ht="36" customHeight="1" x14ac:dyDescent="0.2">
      <c r="A16" s="16" t="s">
        <v>45</v>
      </c>
      <c r="B16" s="17" t="s">
        <v>46</v>
      </c>
      <c r="C16" s="16" t="s">
        <v>20</v>
      </c>
      <c r="D16" s="16" t="s">
        <v>47</v>
      </c>
      <c r="E16" s="18" t="s">
        <v>32</v>
      </c>
      <c r="F16" s="19">
        <v>206.09</v>
      </c>
      <c r="G16" s="20">
        <v>9.8699999999999992</v>
      </c>
      <c r="H16" s="20">
        <v>10.67</v>
      </c>
      <c r="I16" s="20">
        <v>13.54</v>
      </c>
      <c r="J16" s="21">
        <v>2790.45</v>
      </c>
    </row>
    <row r="17" spans="1:10" s="11" customFormat="1" ht="24" customHeight="1" x14ac:dyDescent="0.2">
      <c r="A17" s="12" t="s">
        <v>48</v>
      </c>
      <c r="B17" s="12"/>
      <c r="C17" s="12"/>
      <c r="D17" s="12" t="s">
        <v>49</v>
      </c>
      <c r="E17" s="12"/>
      <c r="F17" s="22"/>
      <c r="G17" s="12"/>
      <c r="H17" s="20"/>
      <c r="I17" s="20"/>
      <c r="J17" s="21"/>
    </row>
    <row r="18" spans="1:10" s="11" customFormat="1" ht="24" customHeight="1" x14ac:dyDescent="0.2">
      <c r="A18" s="16" t="s">
        <v>50</v>
      </c>
      <c r="B18" s="17" t="s">
        <v>51</v>
      </c>
      <c r="C18" s="16" t="s">
        <v>30</v>
      </c>
      <c r="D18" s="16" t="s">
        <v>52</v>
      </c>
      <c r="E18" s="18" t="s">
        <v>32</v>
      </c>
      <c r="F18" s="19">
        <v>296.75</v>
      </c>
      <c r="G18" s="20">
        <v>1.25</v>
      </c>
      <c r="H18" s="20">
        <v>1.35</v>
      </c>
      <c r="I18" s="20">
        <v>1.71</v>
      </c>
      <c r="J18" s="21">
        <v>507.44</v>
      </c>
    </row>
    <row r="19" spans="1:10" s="11" customFormat="1" ht="24" customHeight="1" x14ac:dyDescent="0.2">
      <c r="A19" s="16" t="s">
        <v>53</v>
      </c>
      <c r="B19" s="17" t="s">
        <v>54</v>
      </c>
      <c r="C19" s="16" t="s">
        <v>30</v>
      </c>
      <c r="D19" s="16" t="s">
        <v>55</v>
      </c>
      <c r="E19" s="18" t="s">
        <v>56</v>
      </c>
      <c r="F19" s="19">
        <v>61.68</v>
      </c>
      <c r="G19" s="20">
        <v>32.99</v>
      </c>
      <c r="H19" s="20">
        <v>35.68</v>
      </c>
      <c r="I19" s="20">
        <v>45.3</v>
      </c>
      <c r="J19" s="21">
        <v>2794.1</v>
      </c>
    </row>
    <row r="20" spans="1:10" s="11" customFormat="1" ht="24" customHeight="1" x14ac:dyDescent="0.2">
      <c r="A20" s="16" t="s">
        <v>57</v>
      </c>
      <c r="B20" s="17" t="s">
        <v>58</v>
      </c>
      <c r="C20" s="16" t="s">
        <v>30</v>
      </c>
      <c r="D20" s="16" t="s">
        <v>59</v>
      </c>
      <c r="E20" s="18" t="s">
        <v>32</v>
      </c>
      <c r="F20" s="19">
        <v>40.32</v>
      </c>
      <c r="G20" s="20">
        <v>5.41</v>
      </c>
      <c r="H20" s="20">
        <v>5.85</v>
      </c>
      <c r="I20" s="20">
        <v>7.42</v>
      </c>
      <c r="J20" s="21">
        <v>299.17</v>
      </c>
    </row>
    <row r="21" spans="1:10" s="11" customFormat="1" ht="24" customHeight="1" x14ac:dyDescent="0.2">
      <c r="A21" s="16" t="s">
        <v>60</v>
      </c>
      <c r="B21" s="17" t="s">
        <v>61</v>
      </c>
      <c r="C21" s="16" t="s">
        <v>30</v>
      </c>
      <c r="D21" s="16" t="s">
        <v>62</v>
      </c>
      <c r="E21" s="18" t="s">
        <v>32</v>
      </c>
      <c r="F21" s="19">
        <v>19.12</v>
      </c>
      <c r="G21" s="20">
        <v>20.11</v>
      </c>
      <c r="H21" s="20">
        <v>21.75</v>
      </c>
      <c r="I21" s="20">
        <v>27.61</v>
      </c>
      <c r="J21" s="21">
        <v>527.9</v>
      </c>
    </row>
    <row r="22" spans="1:10" s="11" customFormat="1" ht="24" customHeight="1" x14ac:dyDescent="0.2">
      <c r="A22" s="16" t="s">
        <v>63</v>
      </c>
      <c r="B22" s="17" t="s">
        <v>64</v>
      </c>
      <c r="C22" s="16" t="s">
        <v>30</v>
      </c>
      <c r="D22" s="16" t="s">
        <v>65</v>
      </c>
      <c r="E22" s="18" t="s">
        <v>32</v>
      </c>
      <c r="F22" s="19">
        <v>464.55</v>
      </c>
      <c r="G22" s="20">
        <v>1.07</v>
      </c>
      <c r="H22" s="20">
        <v>1.1499999999999999</v>
      </c>
      <c r="I22" s="20">
        <v>1.46</v>
      </c>
      <c r="J22" s="21">
        <v>678.24</v>
      </c>
    </row>
    <row r="23" spans="1:10" s="11" customFormat="1" ht="24" customHeight="1" x14ac:dyDescent="0.2">
      <c r="A23" s="16" t="s">
        <v>66</v>
      </c>
      <c r="B23" s="17" t="s">
        <v>67</v>
      </c>
      <c r="C23" s="16" t="s">
        <v>20</v>
      </c>
      <c r="D23" s="16" t="s">
        <v>68</v>
      </c>
      <c r="E23" s="18" t="s">
        <v>69</v>
      </c>
      <c r="F23" s="19">
        <v>20.23</v>
      </c>
      <c r="G23" s="20">
        <v>29.35</v>
      </c>
      <c r="H23" s="20">
        <v>31.74</v>
      </c>
      <c r="I23" s="20">
        <v>40.299999999999997</v>
      </c>
      <c r="J23" s="21">
        <v>815.26</v>
      </c>
    </row>
    <row r="24" spans="1:10" s="11" customFormat="1" ht="24" customHeight="1" x14ac:dyDescent="0.2">
      <c r="A24" s="16" t="s">
        <v>70</v>
      </c>
      <c r="B24" s="17" t="s">
        <v>71</v>
      </c>
      <c r="C24" s="16" t="s">
        <v>30</v>
      </c>
      <c r="D24" s="16" t="s">
        <v>72</v>
      </c>
      <c r="E24" s="18" t="s">
        <v>32</v>
      </c>
      <c r="F24" s="19">
        <v>52.12</v>
      </c>
      <c r="G24" s="20">
        <v>14.01</v>
      </c>
      <c r="H24" s="20">
        <v>15.15</v>
      </c>
      <c r="I24" s="20">
        <v>19.23</v>
      </c>
      <c r="J24" s="21">
        <v>1002.26</v>
      </c>
    </row>
    <row r="25" spans="1:10" s="11" customFormat="1" ht="24" customHeight="1" x14ac:dyDescent="0.2">
      <c r="A25" s="16" t="s">
        <v>73</v>
      </c>
      <c r="B25" s="17" t="s">
        <v>74</v>
      </c>
      <c r="C25" s="16" t="s">
        <v>30</v>
      </c>
      <c r="D25" s="16" t="s">
        <v>75</v>
      </c>
      <c r="E25" s="18" t="s">
        <v>56</v>
      </c>
      <c r="F25" s="19">
        <v>14.88</v>
      </c>
      <c r="G25" s="20">
        <v>87.19</v>
      </c>
      <c r="H25" s="20">
        <v>94.31</v>
      </c>
      <c r="I25" s="20">
        <v>119.75</v>
      </c>
      <c r="J25" s="21">
        <v>1781.88</v>
      </c>
    </row>
    <row r="26" spans="1:10" s="11" customFormat="1" ht="24" customHeight="1" x14ac:dyDescent="0.2">
      <c r="A26" s="16" t="s">
        <v>76</v>
      </c>
      <c r="B26" s="17" t="s">
        <v>77</v>
      </c>
      <c r="C26" s="16" t="s">
        <v>30</v>
      </c>
      <c r="D26" s="16" t="s">
        <v>78</v>
      </c>
      <c r="E26" s="18" t="s">
        <v>56</v>
      </c>
      <c r="F26" s="19">
        <v>6.2</v>
      </c>
      <c r="G26" s="20">
        <v>354.91</v>
      </c>
      <c r="H26" s="20">
        <v>383.89</v>
      </c>
      <c r="I26" s="20">
        <v>487.46</v>
      </c>
      <c r="J26" s="21">
        <v>3022.25</v>
      </c>
    </row>
    <row r="27" spans="1:10" s="11" customFormat="1" ht="24" customHeight="1" x14ac:dyDescent="0.2">
      <c r="A27" s="16" t="s">
        <v>79</v>
      </c>
      <c r="B27" s="17" t="s">
        <v>80</v>
      </c>
      <c r="C27" s="16" t="s">
        <v>30</v>
      </c>
      <c r="D27" s="16" t="s">
        <v>81</v>
      </c>
      <c r="E27" s="18" t="s">
        <v>82</v>
      </c>
      <c r="F27" s="19">
        <v>18</v>
      </c>
      <c r="G27" s="20">
        <v>7.16</v>
      </c>
      <c r="H27" s="20">
        <v>7.74</v>
      </c>
      <c r="I27" s="20">
        <v>9.82</v>
      </c>
      <c r="J27" s="21">
        <v>176.76</v>
      </c>
    </row>
    <row r="28" spans="1:10" s="11" customFormat="1" ht="24" customHeight="1" x14ac:dyDescent="0.2">
      <c r="A28" s="16" t="s">
        <v>83</v>
      </c>
      <c r="B28" s="17" t="s">
        <v>84</v>
      </c>
      <c r="C28" s="16" t="s">
        <v>30</v>
      </c>
      <c r="D28" s="16" t="s">
        <v>85</v>
      </c>
      <c r="E28" s="18" t="s">
        <v>82</v>
      </c>
      <c r="F28" s="19">
        <v>35</v>
      </c>
      <c r="G28" s="20">
        <v>5.22</v>
      </c>
      <c r="H28" s="20">
        <v>5.64</v>
      </c>
      <c r="I28" s="20">
        <v>7.16</v>
      </c>
      <c r="J28" s="21">
        <v>250.6</v>
      </c>
    </row>
    <row r="29" spans="1:10" s="11" customFormat="1" ht="24" customHeight="1" x14ac:dyDescent="0.2">
      <c r="A29" s="16" t="s">
        <v>86</v>
      </c>
      <c r="B29" s="17" t="s">
        <v>87</v>
      </c>
      <c r="C29" s="16" t="s">
        <v>88</v>
      </c>
      <c r="D29" s="16" t="s">
        <v>89</v>
      </c>
      <c r="E29" s="18" t="s">
        <v>32</v>
      </c>
      <c r="F29" s="19">
        <v>116.33</v>
      </c>
      <c r="G29" s="20">
        <v>19.940000000000001</v>
      </c>
      <c r="H29" s="20">
        <v>21.56</v>
      </c>
      <c r="I29" s="20">
        <v>27.37</v>
      </c>
      <c r="J29" s="21">
        <v>3183.95</v>
      </c>
    </row>
    <row r="30" spans="1:10" s="11" customFormat="1" ht="24" customHeight="1" x14ac:dyDescent="0.2">
      <c r="A30" s="16" t="s">
        <v>90</v>
      </c>
      <c r="B30" s="17" t="s">
        <v>91</v>
      </c>
      <c r="C30" s="16" t="s">
        <v>88</v>
      </c>
      <c r="D30" s="16" t="s">
        <v>92</v>
      </c>
      <c r="E30" s="18" t="s">
        <v>32</v>
      </c>
      <c r="F30" s="19">
        <v>270.52</v>
      </c>
      <c r="G30" s="20">
        <v>18.52</v>
      </c>
      <c r="H30" s="20">
        <v>20.03</v>
      </c>
      <c r="I30" s="20">
        <v>25.43</v>
      </c>
      <c r="J30" s="21">
        <v>6879.32</v>
      </c>
    </row>
    <row r="31" spans="1:10" s="11" customFormat="1" ht="36" customHeight="1" x14ac:dyDescent="0.2">
      <c r="A31" s="16" t="s">
        <v>93</v>
      </c>
      <c r="B31" s="17" t="s">
        <v>94</v>
      </c>
      <c r="C31" s="16" t="s">
        <v>30</v>
      </c>
      <c r="D31" s="16" t="s">
        <v>95</v>
      </c>
      <c r="E31" s="18" t="s">
        <v>32</v>
      </c>
      <c r="F31" s="19">
        <v>111.15</v>
      </c>
      <c r="G31" s="20">
        <v>2.15</v>
      </c>
      <c r="H31" s="20">
        <v>2.3199999999999998</v>
      </c>
      <c r="I31" s="20">
        <v>2.94</v>
      </c>
      <c r="J31" s="21">
        <v>326.77999999999997</v>
      </c>
    </row>
    <row r="32" spans="1:10" s="11" customFormat="1" ht="24" customHeight="1" x14ac:dyDescent="0.2">
      <c r="A32" s="16" t="s">
        <v>96</v>
      </c>
      <c r="B32" s="17" t="s">
        <v>97</v>
      </c>
      <c r="C32" s="16" t="s">
        <v>30</v>
      </c>
      <c r="D32" s="16" t="s">
        <v>98</v>
      </c>
      <c r="E32" s="18" t="s">
        <v>32</v>
      </c>
      <c r="F32" s="19">
        <v>111.15</v>
      </c>
      <c r="G32" s="20">
        <v>13.68</v>
      </c>
      <c r="H32" s="20">
        <v>14.79</v>
      </c>
      <c r="I32" s="20">
        <v>18.78</v>
      </c>
      <c r="J32" s="21">
        <v>2087.39</v>
      </c>
    </row>
    <row r="33" spans="1:10" s="11" customFormat="1" ht="24" customHeight="1" x14ac:dyDescent="0.2">
      <c r="A33" s="16" t="s">
        <v>99</v>
      </c>
      <c r="B33" s="17" t="s">
        <v>100</v>
      </c>
      <c r="C33" s="16" t="s">
        <v>88</v>
      </c>
      <c r="D33" s="16" t="s">
        <v>101</v>
      </c>
      <c r="E33" s="18" t="s">
        <v>32</v>
      </c>
      <c r="F33" s="19">
        <v>41.18</v>
      </c>
      <c r="G33" s="20">
        <v>8.5399999999999991</v>
      </c>
      <c r="H33" s="20">
        <v>9.23</v>
      </c>
      <c r="I33" s="20">
        <v>11.72</v>
      </c>
      <c r="J33" s="21">
        <v>482.62</v>
      </c>
    </row>
    <row r="34" spans="1:10" s="11" customFormat="1" ht="24" customHeight="1" x14ac:dyDescent="0.2">
      <c r="A34" s="16" t="s">
        <v>102</v>
      </c>
      <c r="B34" s="17" t="s">
        <v>103</v>
      </c>
      <c r="C34" s="16" t="s">
        <v>104</v>
      </c>
      <c r="D34" s="16" t="s">
        <v>105</v>
      </c>
      <c r="E34" s="18" t="s">
        <v>32</v>
      </c>
      <c r="F34" s="19">
        <v>2.3199999999999998</v>
      </c>
      <c r="G34" s="20">
        <v>15.07</v>
      </c>
      <c r="H34" s="20">
        <v>16.3</v>
      </c>
      <c r="I34" s="20">
        <v>20.69</v>
      </c>
      <c r="J34" s="21">
        <v>48</v>
      </c>
    </row>
    <row r="35" spans="1:10" s="11" customFormat="1" ht="24" customHeight="1" x14ac:dyDescent="0.2">
      <c r="A35" s="16" t="s">
        <v>106</v>
      </c>
      <c r="B35" s="17" t="s">
        <v>107</v>
      </c>
      <c r="C35" s="16" t="s">
        <v>104</v>
      </c>
      <c r="D35" s="16" t="s">
        <v>108</v>
      </c>
      <c r="E35" s="18" t="s">
        <v>32</v>
      </c>
      <c r="F35" s="19">
        <v>4.4000000000000004</v>
      </c>
      <c r="G35" s="20">
        <v>10.17</v>
      </c>
      <c r="H35" s="20">
        <v>11</v>
      </c>
      <c r="I35" s="20">
        <v>13.96</v>
      </c>
      <c r="J35" s="21">
        <v>61.42</v>
      </c>
    </row>
    <row r="36" spans="1:10" s="11" customFormat="1" ht="24" customHeight="1" x14ac:dyDescent="0.2">
      <c r="A36" s="16" t="s">
        <v>109</v>
      </c>
      <c r="B36" s="17" t="s">
        <v>110</v>
      </c>
      <c r="C36" s="16" t="s">
        <v>30</v>
      </c>
      <c r="D36" s="16" t="s">
        <v>111</v>
      </c>
      <c r="E36" s="18" t="s">
        <v>82</v>
      </c>
      <c r="F36" s="19">
        <v>30</v>
      </c>
      <c r="G36" s="20">
        <v>0.75</v>
      </c>
      <c r="H36" s="20">
        <v>0.81</v>
      </c>
      <c r="I36" s="20">
        <v>1.02</v>
      </c>
      <c r="J36" s="21">
        <v>30.6</v>
      </c>
    </row>
    <row r="37" spans="1:10" s="11" customFormat="1" ht="24" customHeight="1" x14ac:dyDescent="0.2">
      <c r="A37" s="16" t="s">
        <v>112</v>
      </c>
      <c r="B37" s="17" t="s">
        <v>113</v>
      </c>
      <c r="C37" s="16" t="s">
        <v>30</v>
      </c>
      <c r="D37" s="16" t="s">
        <v>114</v>
      </c>
      <c r="E37" s="18" t="s">
        <v>82</v>
      </c>
      <c r="F37" s="19">
        <v>35</v>
      </c>
      <c r="G37" s="20">
        <v>0.38</v>
      </c>
      <c r="H37" s="20">
        <v>0.41</v>
      </c>
      <c r="I37" s="20">
        <v>0.52</v>
      </c>
      <c r="J37" s="21">
        <v>18.2</v>
      </c>
    </row>
    <row r="38" spans="1:10" s="11" customFormat="1" ht="24" customHeight="1" x14ac:dyDescent="0.2">
      <c r="A38" s="16" t="s">
        <v>115</v>
      </c>
      <c r="B38" s="17" t="s">
        <v>116</v>
      </c>
      <c r="C38" s="16" t="s">
        <v>30</v>
      </c>
      <c r="D38" s="16" t="s">
        <v>117</v>
      </c>
      <c r="E38" s="18" t="s">
        <v>118</v>
      </c>
      <c r="F38" s="19">
        <v>450</v>
      </c>
      <c r="G38" s="20">
        <v>0.38</v>
      </c>
      <c r="H38" s="20">
        <v>0.41</v>
      </c>
      <c r="I38" s="20">
        <v>0.52</v>
      </c>
      <c r="J38" s="21">
        <v>234</v>
      </c>
    </row>
    <row r="39" spans="1:10" s="11" customFormat="1" ht="24" customHeight="1" x14ac:dyDescent="0.2">
      <c r="A39" s="16" t="s">
        <v>119</v>
      </c>
      <c r="B39" s="17" t="s">
        <v>120</v>
      </c>
      <c r="C39" s="16" t="s">
        <v>88</v>
      </c>
      <c r="D39" s="16" t="s">
        <v>121</v>
      </c>
      <c r="E39" s="18" t="s">
        <v>56</v>
      </c>
      <c r="F39" s="19">
        <v>0.42</v>
      </c>
      <c r="G39" s="20">
        <v>284.8</v>
      </c>
      <c r="H39" s="20">
        <v>308.05</v>
      </c>
      <c r="I39" s="20">
        <v>391.16</v>
      </c>
      <c r="J39" s="21">
        <v>164.28</v>
      </c>
    </row>
    <row r="40" spans="1:10" s="11" customFormat="1" ht="24" customHeight="1" x14ac:dyDescent="0.2">
      <c r="A40" s="16" t="s">
        <v>122</v>
      </c>
      <c r="B40" s="17" t="s">
        <v>123</v>
      </c>
      <c r="C40" s="16" t="s">
        <v>20</v>
      </c>
      <c r="D40" s="16" t="s">
        <v>124</v>
      </c>
      <c r="E40" s="18" t="s">
        <v>56</v>
      </c>
      <c r="F40" s="19">
        <v>209.89</v>
      </c>
      <c r="G40" s="20">
        <v>3.02</v>
      </c>
      <c r="H40" s="20">
        <v>3.26</v>
      </c>
      <c r="I40" s="20">
        <v>4.13</v>
      </c>
      <c r="J40" s="21">
        <v>866.84</v>
      </c>
    </row>
    <row r="41" spans="1:10" s="11" customFormat="1" ht="24" customHeight="1" x14ac:dyDescent="0.2">
      <c r="A41" s="16" t="s">
        <v>125</v>
      </c>
      <c r="B41" s="17" t="s">
        <v>126</v>
      </c>
      <c r="C41" s="16" t="s">
        <v>20</v>
      </c>
      <c r="D41" s="16" t="s">
        <v>127</v>
      </c>
      <c r="E41" s="18" t="s">
        <v>56</v>
      </c>
      <c r="F41" s="19">
        <v>209.89</v>
      </c>
      <c r="G41" s="20">
        <v>4.01</v>
      </c>
      <c r="H41" s="20">
        <v>4.33</v>
      </c>
      <c r="I41" s="20">
        <v>5.49</v>
      </c>
      <c r="J41" s="21">
        <v>1152.29</v>
      </c>
    </row>
    <row r="42" spans="1:10" s="11" customFormat="1" ht="24" customHeight="1" x14ac:dyDescent="0.2">
      <c r="A42" s="16" t="s">
        <v>128</v>
      </c>
      <c r="B42" s="17" t="s">
        <v>129</v>
      </c>
      <c r="C42" s="16" t="s">
        <v>104</v>
      </c>
      <c r="D42" s="16" t="s">
        <v>130</v>
      </c>
      <c r="E42" s="18" t="s">
        <v>131</v>
      </c>
      <c r="F42" s="19">
        <v>3</v>
      </c>
      <c r="G42" s="20">
        <v>156.24</v>
      </c>
      <c r="H42" s="20">
        <v>169</v>
      </c>
      <c r="I42" s="20">
        <v>214.59</v>
      </c>
      <c r="J42" s="21">
        <v>643.77</v>
      </c>
    </row>
    <row r="43" spans="1:10" s="11" customFormat="1" ht="36" customHeight="1" x14ac:dyDescent="0.2">
      <c r="A43" s="16" t="s">
        <v>132</v>
      </c>
      <c r="B43" s="17" t="s">
        <v>133</v>
      </c>
      <c r="C43" s="16" t="s">
        <v>20</v>
      </c>
      <c r="D43" s="16" t="s">
        <v>134</v>
      </c>
      <c r="E43" s="18" t="s">
        <v>135</v>
      </c>
      <c r="F43" s="19">
        <v>6984.8</v>
      </c>
      <c r="G43" s="20">
        <v>0.76</v>
      </c>
      <c r="H43" s="20">
        <v>0.82</v>
      </c>
      <c r="I43" s="20">
        <v>1.04</v>
      </c>
      <c r="J43" s="21">
        <v>7264.19</v>
      </c>
    </row>
    <row r="44" spans="1:10" s="11" customFormat="1" ht="24" customHeight="1" x14ac:dyDescent="0.2">
      <c r="A44" s="16" t="s">
        <v>136</v>
      </c>
      <c r="B44" s="17" t="s">
        <v>137</v>
      </c>
      <c r="C44" s="16" t="s">
        <v>20</v>
      </c>
      <c r="D44" s="16" t="s">
        <v>138</v>
      </c>
      <c r="E44" s="18" t="s">
        <v>32</v>
      </c>
      <c r="F44" s="19">
        <v>34.29</v>
      </c>
      <c r="G44" s="20">
        <v>4.1500000000000004</v>
      </c>
      <c r="H44" s="20">
        <v>4.4800000000000004</v>
      </c>
      <c r="I44" s="20">
        <v>5.68</v>
      </c>
      <c r="J44" s="21">
        <v>194.76</v>
      </c>
    </row>
    <row r="45" spans="1:10" s="11" customFormat="1" ht="24" customHeight="1" x14ac:dyDescent="0.2">
      <c r="A45" s="16" t="s">
        <v>139</v>
      </c>
      <c r="B45" s="17" t="s">
        <v>140</v>
      </c>
      <c r="C45" s="16" t="s">
        <v>88</v>
      </c>
      <c r="D45" s="16" t="s">
        <v>141</v>
      </c>
      <c r="E45" s="18" t="s">
        <v>118</v>
      </c>
      <c r="F45" s="19">
        <v>20.8</v>
      </c>
      <c r="G45" s="20">
        <v>18.52</v>
      </c>
      <c r="H45" s="20">
        <v>20.03</v>
      </c>
      <c r="I45" s="20">
        <v>25.43</v>
      </c>
      <c r="J45" s="21">
        <v>528.94000000000005</v>
      </c>
    </row>
    <row r="46" spans="1:10" s="11" customFormat="1" ht="24" customHeight="1" x14ac:dyDescent="0.2">
      <c r="A46" s="16" t="s">
        <v>142</v>
      </c>
      <c r="B46" s="17" t="s">
        <v>143</v>
      </c>
      <c r="C46" s="16" t="s">
        <v>104</v>
      </c>
      <c r="D46" s="16" t="s">
        <v>144</v>
      </c>
      <c r="E46" s="18" t="s">
        <v>32</v>
      </c>
      <c r="F46" s="19">
        <v>3.6</v>
      </c>
      <c r="G46" s="20">
        <v>231.03</v>
      </c>
      <c r="H46" s="20">
        <v>249.89</v>
      </c>
      <c r="I46" s="20">
        <v>317.31</v>
      </c>
      <c r="J46" s="21">
        <v>1142.31</v>
      </c>
    </row>
    <row r="47" spans="1:10" s="11" customFormat="1" x14ac:dyDescent="0.2">
      <c r="A47" s="32"/>
      <c r="B47" s="33"/>
      <c r="C47" s="32"/>
      <c r="D47" s="32"/>
      <c r="E47" s="34"/>
      <c r="F47" s="35"/>
      <c r="G47" s="21"/>
      <c r="H47" s="20"/>
      <c r="I47" s="21"/>
      <c r="J47" s="21"/>
    </row>
    <row r="48" spans="1:10" s="31" customFormat="1" ht="24" customHeight="1" x14ac:dyDescent="0.2">
      <c r="A48" s="28" t="s">
        <v>145</v>
      </c>
      <c r="B48" s="28"/>
      <c r="C48" s="28"/>
      <c r="D48" s="28" t="s">
        <v>146</v>
      </c>
      <c r="E48" s="28"/>
      <c r="F48" s="29"/>
      <c r="G48" s="28"/>
      <c r="H48" s="30"/>
      <c r="I48" s="30"/>
      <c r="J48" s="36">
        <v>30148.509999999995</v>
      </c>
    </row>
    <row r="49" spans="1:10" s="11" customFormat="1" ht="24" customHeight="1" x14ac:dyDescent="0.2">
      <c r="A49" s="16" t="s">
        <v>147</v>
      </c>
      <c r="B49" s="17" t="s">
        <v>148</v>
      </c>
      <c r="C49" s="16" t="s">
        <v>30</v>
      </c>
      <c r="D49" s="16" t="s">
        <v>149</v>
      </c>
      <c r="E49" s="18" t="s">
        <v>56</v>
      </c>
      <c r="F49" s="19">
        <v>174.57</v>
      </c>
      <c r="G49" s="20">
        <v>58.04</v>
      </c>
      <c r="H49" s="20">
        <v>62.78</v>
      </c>
      <c r="I49" s="20">
        <v>79.709999999999994</v>
      </c>
      <c r="J49" s="21">
        <v>13914.97</v>
      </c>
    </row>
    <row r="50" spans="1:10" s="11" customFormat="1" ht="24" customHeight="1" x14ac:dyDescent="0.2">
      <c r="A50" s="16" t="s">
        <v>150</v>
      </c>
      <c r="B50" s="17" t="s">
        <v>151</v>
      </c>
      <c r="C50" s="16" t="s">
        <v>30</v>
      </c>
      <c r="D50" s="16" t="s">
        <v>152</v>
      </c>
      <c r="E50" s="18" t="s">
        <v>56</v>
      </c>
      <c r="F50" s="19">
        <v>23.7</v>
      </c>
      <c r="G50" s="20">
        <v>76.150000000000006</v>
      </c>
      <c r="H50" s="20">
        <v>82.36</v>
      </c>
      <c r="I50" s="20">
        <v>104.58</v>
      </c>
      <c r="J50" s="21">
        <v>2478.54</v>
      </c>
    </row>
    <row r="51" spans="1:10" s="11" customFormat="1" ht="24" customHeight="1" x14ac:dyDescent="0.2">
      <c r="A51" s="16" t="s">
        <v>153</v>
      </c>
      <c r="B51" s="17" t="s">
        <v>154</v>
      </c>
      <c r="C51" s="16" t="s">
        <v>88</v>
      </c>
      <c r="D51" s="16" t="s">
        <v>155</v>
      </c>
      <c r="E51" s="18" t="s">
        <v>32</v>
      </c>
      <c r="F51" s="19">
        <v>89.92</v>
      </c>
      <c r="G51" s="20">
        <v>21.42</v>
      </c>
      <c r="H51" s="20">
        <v>23.16</v>
      </c>
      <c r="I51" s="20">
        <v>29.4</v>
      </c>
      <c r="J51" s="21">
        <v>2643.64</v>
      </c>
    </row>
    <row r="52" spans="1:10" s="11" customFormat="1" ht="24" customHeight="1" x14ac:dyDescent="0.2">
      <c r="A52" s="16" t="s">
        <v>156</v>
      </c>
      <c r="B52" s="17" t="s">
        <v>157</v>
      </c>
      <c r="C52" s="16" t="s">
        <v>30</v>
      </c>
      <c r="D52" s="16" t="s">
        <v>158</v>
      </c>
      <c r="E52" s="18" t="s">
        <v>56</v>
      </c>
      <c r="F52" s="19">
        <v>156.52000000000001</v>
      </c>
      <c r="G52" s="20">
        <v>30.22</v>
      </c>
      <c r="H52" s="20">
        <v>32.68</v>
      </c>
      <c r="I52" s="20">
        <v>41.49</v>
      </c>
      <c r="J52" s="21">
        <v>6494.01</v>
      </c>
    </row>
    <row r="53" spans="1:10" s="11" customFormat="1" ht="24" customHeight="1" x14ac:dyDescent="0.2">
      <c r="A53" s="16" t="s">
        <v>159</v>
      </c>
      <c r="B53" s="17" t="s">
        <v>160</v>
      </c>
      <c r="C53" s="16" t="s">
        <v>104</v>
      </c>
      <c r="D53" s="16" t="s">
        <v>161</v>
      </c>
      <c r="E53" s="18" t="s">
        <v>56</v>
      </c>
      <c r="F53" s="19">
        <v>32.72</v>
      </c>
      <c r="G53" s="20">
        <v>66.62</v>
      </c>
      <c r="H53" s="20">
        <v>72.06</v>
      </c>
      <c r="I53" s="20">
        <v>91.5</v>
      </c>
      <c r="J53" s="21">
        <v>2993.88</v>
      </c>
    </row>
    <row r="54" spans="1:10" s="11" customFormat="1" ht="36" customHeight="1" x14ac:dyDescent="0.2">
      <c r="A54" s="16" t="s">
        <v>162</v>
      </c>
      <c r="B54" s="17" t="s">
        <v>163</v>
      </c>
      <c r="C54" s="16" t="s">
        <v>30</v>
      </c>
      <c r="D54" s="16" t="s">
        <v>164</v>
      </c>
      <c r="E54" s="18" t="s">
        <v>165</v>
      </c>
      <c r="F54" s="19">
        <v>605.33000000000004</v>
      </c>
      <c r="G54" s="20">
        <v>1.56</v>
      </c>
      <c r="H54" s="20">
        <v>1.68</v>
      </c>
      <c r="I54" s="20">
        <v>2.13</v>
      </c>
      <c r="J54" s="21">
        <v>1289.3499999999999</v>
      </c>
    </row>
    <row r="55" spans="1:10" s="11" customFormat="1" ht="25.5" x14ac:dyDescent="0.2">
      <c r="A55" s="16" t="s">
        <v>166</v>
      </c>
      <c r="B55" s="17" t="s">
        <v>167</v>
      </c>
      <c r="C55" s="16" t="s">
        <v>30</v>
      </c>
      <c r="D55" s="16" t="s">
        <v>168</v>
      </c>
      <c r="E55" s="18" t="s">
        <v>56</v>
      </c>
      <c r="F55" s="19">
        <v>60.53</v>
      </c>
      <c r="G55" s="20">
        <v>4.03</v>
      </c>
      <c r="H55" s="20">
        <v>4.3499999999999996</v>
      </c>
      <c r="I55" s="20">
        <v>5.52</v>
      </c>
      <c r="J55" s="21">
        <v>334.12</v>
      </c>
    </row>
    <row r="56" spans="1:10" s="11" customFormat="1" x14ac:dyDescent="0.2">
      <c r="A56" s="32"/>
      <c r="B56" s="33"/>
      <c r="C56" s="32"/>
      <c r="D56" s="32"/>
      <c r="E56" s="34"/>
      <c r="F56" s="35"/>
      <c r="G56" s="21"/>
      <c r="H56" s="20"/>
      <c r="I56" s="21"/>
      <c r="J56" s="21"/>
    </row>
    <row r="57" spans="1:10" s="31" customFormat="1" ht="24" customHeight="1" x14ac:dyDescent="0.2">
      <c r="A57" s="28" t="s">
        <v>169</v>
      </c>
      <c r="B57" s="28"/>
      <c r="C57" s="28"/>
      <c r="D57" s="28" t="s">
        <v>170</v>
      </c>
      <c r="E57" s="28"/>
      <c r="F57" s="29"/>
      <c r="G57" s="28"/>
      <c r="H57" s="30"/>
      <c r="I57" s="30"/>
      <c r="J57" s="36">
        <v>95105.050000000017</v>
      </c>
    </row>
    <row r="58" spans="1:10" s="11" customFormat="1" ht="36" customHeight="1" x14ac:dyDescent="0.2">
      <c r="A58" s="16" t="s">
        <v>171</v>
      </c>
      <c r="B58" s="17" t="s">
        <v>172</v>
      </c>
      <c r="C58" s="16" t="s">
        <v>30</v>
      </c>
      <c r="D58" s="16" t="s">
        <v>173</v>
      </c>
      <c r="E58" s="18" t="s">
        <v>32</v>
      </c>
      <c r="F58" s="19">
        <v>165.76</v>
      </c>
      <c r="G58" s="20">
        <v>19.13</v>
      </c>
      <c r="H58" s="20">
        <v>20.69</v>
      </c>
      <c r="I58" s="20">
        <v>26.27</v>
      </c>
      <c r="J58" s="21">
        <v>4354.51</v>
      </c>
    </row>
    <row r="59" spans="1:10" s="11" customFormat="1" ht="60" customHeight="1" x14ac:dyDescent="0.2">
      <c r="A59" s="16" t="s">
        <v>174</v>
      </c>
      <c r="B59" s="17" t="s">
        <v>175</v>
      </c>
      <c r="C59" s="16" t="s">
        <v>30</v>
      </c>
      <c r="D59" s="16" t="s">
        <v>176</v>
      </c>
      <c r="E59" s="18" t="s">
        <v>32</v>
      </c>
      <c r="F59" s="19">
        <v>56.88</v>
      </c>
      <c r="G59" s="20">
        <v>106.54</v>
      </c>
      <c r="H59" s="20">
        <v>115.24</v>
      </c>
      <c r="I59" s="20">
        <v>146.33000000000001</v>
      </c>
      <c r="J59" s="21">
        <v>8323.25</v>
      </c>
    </row>
    <row r="60" spans="1:10" s="11" customFormat="1" ht="36" customHeight="1" x14ac:dyDescent="0.2">
      <c r="A60" s="16" t="s">
        <v>177</v>
      </c>
      <c r="B60" s="17" t="s">
        <v>178</v>
      </c>
      <c r="C60" s="16" t="s">
        <v>30</v>
      </c>
      <c r="D60" s="16" t="s">
        <v>179</v>
      </c>
      <c r="E60" s="18" t="s">
        <v>56</v>
      </c>
      <c r="F60" s="19">
        <v>37.799999999999997</v>
      </c>
      <c r="G60" s="20">
        <v>289.52999999999997</v>
      </c>
      <c r="H60" s="20">
        <v>313.17</v>
      </c>
      <c r="I60" s="20">
        <v>397.66</v>
      </c>
      <c r="J60" s="21">
        <v>15031.54</v>
      </c>
    </row>
    <row r="61" spans="1:10" s="11" customFormat="1" ht="24" customHeight="1" x14ac:dyDescent="0.2">
      <c r="A61" s="16" t="s">
        <v>180</v>
      </c>
      <c r="B61" s="17" t="s">
        <v>181</v>
      </c>
      <c r="C61" s="16" t="s">
        <v>30</v>
      </c>
      <c r="D61" s="16" t="s">
        <v>182</v>
      </c>
      <c r="E61" s="18" t="s">
        <v>183</v>
      </c>
      <c r="F61" s="19">
        <v>58.6</v>
      </c>
      <c r="G61" s="20">
        <v>12.52</v>
      </c>
      <c r="H61" s="20">
        <v>13.54</v>
      </c>
      <c r="I61" s="20">
        <v>17.190000000000001</v>
      </c>
      <c r="J61" s="21">
        <v>1007.33</v>
      </c>
    </row>
    <row r="62" spans="1:10" s="11" customFormat="1" ht="24" customHeight="1" x14ac:dyDescent="0.2">
      <c r="A62" s="16" t="s">
        <v>184</v>
      </c>
      <c r="B62" s="17" t="s">
        <v>185</v>
      </c>
      <c r="C62" s="16" t="s">
        <v>30</v>
      </c>
      <c r="D62" s="16" t="s">
        <v>186</v>
      </c>
      <c r="E62" s="18" t="s">
        <v>183</v>
      </c>
      <c r="F62" s="19">
        <v>514</v>
      </c>
      <c r="G62" s="20">
        <v>11.71</v>
      </c>
      <c r="H62" s="20">
        <v>12.66</v>
      </c>
      <c r="I62" s="20">
        <v>16.07</v>
      </c>
      <c r="J62" s="21">
        <v>8259.98</v>
      </c>
    </row>
    <row r="63" spans="1:10" s="11" customFormat="1" ht="24" customHeight="1" x14ac:dyDescent="0.2">
      <c r="A63" s="16" t="s">
        <v>187</v>
      </c>
      <c r="B63" s="17" t="s">
        <v>188</v>
      </c>
      <c r="C63" s="16" t="s">
        <v>30</v>
      </c>
      <c r="D63" s="16" t="s">
        <v>189</v>
      </c>
      <c r="E63" s="18" t="s">
        <v>183</v>
      </c>
      <c r="F63" s="19">
        <v>627.70000000000005</v>
      </c>
      <c r="G63" s="20">
        <v>10.48</v>
      </c>
      <c r="H63" s="20">
        <v>11.33</v>
      </c>
      <c r="I63" s="20">
        <v>14.38</v>
      </c>
      <c r="J63" s="21">
        <v>9026.32</v>
      </c>
    </row>
    <row r="64" spans="1:10" s="11" customFormat="1" ht="24" customHeight="1" x14ac:dyDescent="0.2">
      <c r="A64" s="16" t="s">
        <v>190</v>
      </c>
      <c r="B64" s="17" t="s">
        <v>191</v>
      </c>
      <c r="C64" s="16" t="s">
        <v>30</v>
      </c>
      <c r="D64" s="16" t="s">
        <v>192</v>
      </c>
      <c r="E64" s="18" t="s">
        <v>183</v>
      </c>
      <c r="F64" s="19">
        <v>381</v>
      </c>
      <c r="G64" s="20">
        <v>8.86</v>
      </c>
      <c r="H64" s="20">
        <v>9.58</v>
      </c>
      <c r="I64" s="20">
        <v>12.16</v>
      </c>
      <c r="J64" s="21">
        <v>4632.96</v>
      </c>
    </row>
    <row r="65" spans="1:10" s="11" customFormat="1" ht="24" customHeight="1" x14ac:dyDescent="0.2">
      <c r="A65" s="16" t="s">
        <v>193</v>
      </c>
      <c r="B65" s="17" t="s">
        <v>194</v>
      </c>
      <c r="C65" s="16" t="s">
        <v>30</v>
      </c>
      <c r="D65" s="16" t="s">
        <v>195</v>
      </c>
      <c r="E65" s="18" t="s">
        <v>183</v>
      </c>
      <c r="F65" s="19">
        <v>348.6</v>
      </c>
      <c r="G65" s="20">
        <v>8.4</v>
      </c>
      <c r="H65" s="20">
        <v>9.08</v>
      </c>
      <c r="I65" s="20">
        <v>11.52</v>
      </c>
      <c r="J65" s="21">
        <v>4015.87</v>
      </c>
    </row>
    <row r="66" spans="1:10" s="11" customFormat="1" ht="24" customHeight="1" x14ac:dyDescent="0.2">
      <c r="A66" s="16" t="s">
        <v>196</v>
      </c>
      <c r="B66" s="17" t="s">
        <v>197</v>
      </c>
      <c r="C66" s="16" t="s">
        <v>30</v>
      </c>
      <c r="D66" s="16" t="s">
        <v>198</v>
      </c>
      <c r="E66" s="18" t="s">
        <v>183</v>
      </c>
      <c r="F66" s="19">
        <v>169.9</v>
      </c>
      <c r="G66" s="20">
        <v>9.3699999999999992</v>
      </c>
      <c r="H66" s="20">
        <v>10.130000000000001</v>
      </c>
      <c r="I66" s="20">
        <v>12.86</v>
      </c>
      <c r="J66" s="21">
        <v>2184.91</v>
      </c>
    </row>
    <row r="67" spans="1:10" s="11" customFormat="1" ht="24" customHeight="1" x14ac:dyDescent="0.2">
      <c r="A67" s="16" t="s">
        <v>199</v>
      </c>
      <c r="B67" s="17" t="s">
        <v>200</v>
      </c>
      <c r="C67" s="16" t="s">
        <v>30</v>
      </c>
      <c r="D67" s="16" t="s">
        <v>201</v>
      </c>
      <c r="E67" s="18" t="s">
        <v>183</v>
      </c>
      <c r="F67" s="19">
        <v>236.6</v>
      </c>
      <c r="G67" s="20">
        <v>13.32</v>
      </c>
      <c r="H67" s="20">
        <v>14.4</v>
      </c>
      <c r="I67" s="20">
        <v>18.28</v>
      </c>
      <c r="J67" s="21">
        <v>4325.04</v>
      </c>
    </row>
    <row r="68" spans="1:10" s="11" customFormat="1" ht="36" customHeight="1" x14ac:dyDescent="0.2">
      <c r="A68" s="16" t="s">
        <v>202</v>
      </c>
      <c r="B68" s="17" t="s">
        <v>203</v>
      </c>
      <c r="C68" s="16" t="s">
        <v>30</v>
      </c>
      <c r="D68" s="16" t="s">
        <v>204</v>
      </c>
      <c r="E68" s="18" t="s">
        <v>32</v>
      </c>
      <c r="F68" s="19">
        <v>109.87</v>
      </c>
      <c r="G68" s="20">
        <v>89.44</v>
      </c>
      <c r="H68" s="20">
        <v>96.74</v>
      </c>
      <c r="I68" s="20">
        <v>122.84</v>
      </c>
      <c r="J68" s="21">
        <v>13496.43</v>
      </c>
    </row>
    <row r="69" spans="1:10" s="11" customFormat="1" ht="36" customHeight="1" x14ac:dyDescent="0.2">
      <c r="A69" s="16" t="s">
        <v>205</v>
      </c>
      <c r="B69" s="17" t="s">
        <v>206</v>
      </c>
      <c r="C69" s="16" t="s">
        <v>30</v>
      </c>
      <c r="D69" s="16" t="s">
        <v>207</v>
      </c>
      <c r="E69" s="18" t="s">
        <v>32</v>
      </c>
      <c r="F69" s="19">
        <v>189.45</v>
      </c>
      <c r="G69" s="20">
        <v>44.83</v>
      </c>
      <c r="H69" s="20">
        <v>48.49</v>
      </c>
      <c r="I69" s="20">
        <v>61.57</v>
      </c>
      <c r="J69" s="21">
        <v>11664.43</v>
      </c>
    </row>
    <row r="70" spans="1:10" s="11" customFormat="1" ht="24" customHeight="1" x14ac:dyDescent="0.2">
      <c r="A70" s="16" t="s">
        <v>208</v>
      </c>
      <c r="B70" s="17" t="s">
        <v>209</v>
      </c>
      <c r="C70" s="16" t="s">
        <v>20</v>
      </c>
      <c r="D70" s="16" t="s">
        <v>210</v>
      </c>
      <c r="E70" s="18" t="s">
        <v>32</v>
      </c>
      <c r="F70" s="19">
        <v>367.82</v>
      </c>
      <c r="G70" s="20">
        <v>8.74</v>
      </c>
      <c r="H70" s="20">
        <v>9.4499999999999993</v>
      </c>
      <c r="I70" s="20">
        <v>11.99</v>
      </c>
      <c r="J70" s="21">
        <v>4410.16</v>
      </c>
    </row>
    <row r="71" spans="1:10" s="11" customFormat="1" ht="24" customHeight="1" x14ac:dyDescent="0.2">
      <c r="A71" s="16" t="s">
        <v>211</v>
      </c>
      <c r="B71" s="17" t="s">
        <v>212</v>
      </c>
      <c r="C71" s="16" t="s">
        <v>20</v>
      </c>
      <c r="D71" s="16" t="s">
        <v>213</v>
      </c>
      <c r="E71" s="18" t="s">
        <v>56</v>
      </c>
      <c r="F71" s="19">
        <v>37.799999999999997</v>
      </c>
      <c r="G71" s="20">
        <v>84.23</v>
      </c>
      <c r="H71" s="20">
        <v>91.1</v>
      </c>
      <c r="I71" s="20">
        <v>115.67</v>
      </c>
      <c r="J71" s="21">
        <v>4372.32</v>
      </c>
    </row>
    <row r="72" spans="1:10" s="11" customFormat="1" x14ac:dyDescent="0.2">
      <c r="A72" s="32"/>
      <c r="B72" s="33"/>
      <c r="C72" s="32"/>
      <c r="D72" s="32"/>
      <c r="E72" s="34"/>
      <c r="F72" s="35"/>
      <c r="G72" s="21"/>
      <c r="H72" s="20"/>
      <c r="I72" s="21"/>
      <c r="J72" s="21"/>
    </row>
    <row r="73" spans="1:10" s="31" customFormat="1" ht="24" customHeight="1" x14ac:dyDescent="0.2">
      <c r="A73" s="28" t="s">
        <v>214</v>
      </c>
      <c r="B73" s="28"/>
      <c r="C73" s="28"/>
      <c r="D73" s="28" t="s">
        <v>215</v>
      </c>
      <c r="E73" s="28"/>
      <c r="F73" s="29"/>
      <c r="G73" s="28"/>
      <c r="H73" s="30"/>
      <c r="I73" s="30"/>
      <c r="J73" s="36">
        <v>172401.68</v>
      </c>
    </row>
    <row r="74" spans="1:10" s="11" customFormat="1" ht="36" customHeight="1" x14ac:dyDescent="0.2">
      <c r="A74" s="16" t="s">
        <v>216</v>
      </c>
      <c r="B74" s="17" t="s">
        <v>217</v>
      </c>
      <c r="C74" s="16" t="s">
        <v>30</v>
      </c>
      <c r="D74" s="16" t="s">
        <v>218</v>
      </c>
      <c r="E74" s="18" t="s">
        <v>56</v>
      </c>
      <c r="F74" s="19">
        <v>44.45</v>
      </c>
      <c r="G74" s="20">
        <v>303.27</v>
      </c>
      <c r="H74" s="20">
        <v>328.03</v>
      </c>
      <c r="I74" s="20">
        <v>416.53</v>
      </c>
      <c r="J74" s="21">
        <v>18514.75</v>
      </c>
    </row>
    <row r="75" spans="1:10" s="11" customFormat="1" ht="48" customHeight="1" x14ac:dyDescent="0.2">
      <c r="A75" s="16" t="s">
        <v>219</v>
      </c>
      <c r="B75" s="17" t="s">
        <v>220</v>
      </c>
      <c r="C75" s="16" t="s">
        <v>30</v>
      </c>
      <c r="D75" s="16" t="s">
        <v>221</v>
      </c>
      <c r="E75" s="18" t="s">
        <v>183</v>
      </c>
      <c r="F75" s="19">
        <v>36</v>
      </c>
      <c r="G75" s="20">
        <v>12.55</v>
      </c>
      <c r="H75" s="20">
        <v>13.57</v>
      </c>
      <c r="I75" s="20">
        <v>17.23</v>
      </c>
      <c r="J75" s="21">
        <v>620.28</v>
      </c>
    </row>
    <row r="76" spans="1:10" s="11" customFormat="1" ht="48" customHeight="1" x14ac:dyDescent="0.2">
      <c r="A76" s="16" t="s">
        <v>222</v>
      </c>
      <c r="B76" s="17" t="s">
        <v>223</v>
      </c>
      <c r="C76" s="16" t="s">
        <v>30</v>
      </c>
      <c r="D76" s="16" t="s">
        <v>224</v>
      </c>
      <c r="E76" s="18" t="s">
        <v>183</v>
      </c>
      <c r="F76" s="19">
        <v>788.4</v>
      </c>
      <c r="G76" s="20">
        <v>11.72</v>
      </c>
      <c r="H76" s="20">
        <v>12.67</v>
      </c>
      <c r="I76" s="20">
        <v>16.079999999999998</v>
      </c>
      <c r="J76" s="21">
        <v>12677.47</v>
      </c>
    </row>
    <row r="77" spans="1:10" s="11" customFormat="1" ht="48" customHeight="1" x14ac:dyDescent="0.2">
      <c r="A77" s="16" t="s">
        <v>225</v>
      </c>
      <c r="B77" s="17" t="s">
        <v>226</v>
      </c>
      <c r="C77" s="16" t="s">
        <v>30</v>
      </c>
      <c r="D77" s="16" t="s">
        <v>227</v>
      </c>
      <c r="E77" s="18" t="s">
        <v>183</v>
      </c>
      <c r="F77" s="19">
        <v>794</v>
      </c>
      <c r="G77" s="20">
        <v>10.44</v>
      </c>
      <c r="H77" s="20">
        <v>11.29</v>
      </c>
      <c r="I77" s="20">
        <v>14.33</v>
      </c>
      <c r="J77" s="21">
        <v>11378.02</v>
      </c>
    </row>
    <row r="78" spans="1:10" s="11" customFormat="1" ht="48" customHeight="1" x14ac:dyDescent="0.2">
      <c r="A78" s="16" t="s">
        <v>228</v>
      </c>
      <c r="B78" s="17" t="s">
        <v>229</v>
      </c>
      <c r="C78" s="16" t="s">
        <v>30</v>
      </c>
      <c r="D78" s="16" t="s">
        <v>230</v>
      </c>
      <c r="E78" s="18" t="s">
        <v>183</v>
      </c>
      <c r="F78" s="19">
        <v>336.5</v>
      </c>
      <c r="G78" s="20">
        <v>8.77</v>
      </c>
      <c r="H78" s="20">
        <v>9.48</v>
      </c>
      <c r="I78" s="20">
        <v>12.03</v>
      </c>
      <c r="J78" s="21">
        <v>4048.09</v>
      </c>
    </row>
    <row r="79" spans="1:10" s="11" customFormat="1" ht="48" customHeight="1" x14ac:dyDescent="0.2">
      <c r="A79" s="16" t="s">
        <v>231</v>
      </c>
      <c r="B79" s="17" t="s">
        <v>232</v>
      </c>
      <c r="C79" s="16" t="s">
        <v>30</v>
      </c>
      <c r="D79" s="16" t="s">
        <v>233</v>
      </c>
      <c r="E79" s="18" t="s">
        <v>183</v>
      </c>
      <c r="F79" s="19">
        <v>241.9</v>
      </c>
      <c r="G79" s="20">
        <v>8.27</v>
      </c>
      <c r="H79" s="20">
        <v>8.94</v>
      </c>
      <c r="I79" s="20">
        <v>11.35</v>
      </c>
      <c r="J79" s="21">
        <v>2745.56</v>
      </c>
    </row>
    <row r="80" spans="1:10" s="11" customFormat="1" ht="48" customHeight="1" x14ac:dyDescent="0.2">
      <c r="A80" s="16" t="s">
        <v>234</v>
      </c>
      <c r="B80" s="17" t="s">
        <v>235</v>
      </c>
      <c r="C80" s="16" t="s">
        <v>30</v>
      </c>
      <c r="D80" s="16" t="s">
        <v>236</v>
      </c>
      <c r="E80" s="18" t="s">
        <v>183</v>
      </c>
      <c r="F80" s="19">
        <v>320.39999999999998</v>
      </c>
      <c r="G80" s="20">
        <v>9.1999999999999993</v>
      </c>
      <c r="H80" s="20">
        <v>9.9499999999999993</v>
      </c>
      <c r="I80" s="20">
        <v>12.63</v>
      </c>
      <c r="J80" s="21">
        <v>4046.65</v>
      </c>
    </row>
    <row r="81" spans="1:10" s="11" customFormat="1" ht="48" customHeight="1" x14ac:dyDescent="0.2">
      <c r="A81" s="16" t="s">
        <v>237</v>
      </c>
      <c r="B81" s="17" t="s">
        <v>238</v>
      </c>
      <c r="C81" s="16" t="s">
        <v>30</v>
      </c>
      <c r="D81" s="16" t="s">
        <v>239</v>
      </c>
      <c r="E81" s="18" t="s">
        <v>183</v>
      </c>
      <c r="F81" s="19">
        <v>700.3</v>
      </c>
      <c r="G81" s="20">
        <v>13.35</v>
      </c>
      <c r="H81" s="20">
        <v>14.44</v>
      </c>
      <c r="I81" s="20">
        <v>18.329999999999998</v>
      </c>
      <c r="J81" s="21">
        <v>12836.49</v>
      </c>
    </row>
    <row r="82" spans="1:10" s="11" customFormat="1" ht="36" customHeight="1" x14ac:dyDescent="0.2">
      <c r="A82" s="16" t="s">
        <v>240</v>
      </c>
      <c r="B82" s="17" t="s">
        <v>241</v>
      </c>
      <c r="C82" s="16" t="s">
        <v>30</v>
      </c>
      <c r="D82" s="16" t="s">
        <v>242</v>
      </c>
      <c r="E82" s="18" t="s">
        <v>183</v>
      </c>
      <c r="F82" s="19">
        <v>31.3</v>
      </c>
      <c r="G82" s="20">
        <v>12.44</v>
      </c>
      <c r="H82" s="20">
        <v>13.45</v>
      </c>
      <c r="I82" s="20">
        <v>17.07</v>
      </c>
      <c r="J82" s="21">
        <v>534.29</v>
      </c>
    </row>
    <row r="83" spans="1:10" s="11" customFormat="1" ht="36" customHeight="1" x14ac:dyDescent="0.2">
      <c r="A83" s="16" t="s">
        <v>243</v>
      </c>
      <c r="B83" s="17" t="s">
        <v>244</v>
      </c>
      <c r="C83" s="16" t="s">
        <v>30</v>
      </c>
      <c r="D83" s="16" t="s">
        <v>245</v>
      </c>
      <c r="E83" s="18" t="s">
        <v>183</v>
      </c>
      <c r="F83" s="19">
        <v>26.9</v>
      </c>
      <c r="G83" s="20">
        <v>10.31</v>
      </c>
      <c r="H83" s="20">
        <v>11.15</v>
      </c>
      <c r="I83" s="20">
        <v>14.15</v>
      </c>
      <c r="J83" s="21">
        <v>380.63</v>
      </c>
    </row>
    <row r="84" spans="1:10" s="11" customFormat="1" ht="48" customHeight="1" x14ac:dyDescent="0.2">
      <c r="A84" s="16" t="s">
        <v>246</v>
      </c>
      <c r="B84" s="17" t="s">
        <v>247</v>
      </c>
      <c r="C84" s="16" t="s">
        <v>30</v>
      </c>
      <c r="D84" s="16" t="s">
        <v>248</v>
      </c>
      <c r="E84" s="18" t="s">
        <v>32</v>
      </c>
      <c r="F84" s="19">
        <v>223.31</v>
      </c>
      <c r="G84" s="20">
        <v>26.15</v>
      </c>
      <c r="H84" s="20">
        <v>28.28</v>
      </c>
      <c r="I84" s="20">
        <v>35.9</v>
      </c>
      <c r="J84" s="21">
        <v>8016.82</v>
      </c>
    </row>
    <row r="85" spans="1:10" s="11" customFormat="1" ht="36" customHeight="1" x14ac:dyDescent="0.2">
      <c r="A85" s="16" t="s">
        <v>249</v>
      </c>
      <c r="B85" s="17" t="s">
        <v>250</v>
      </c>
      <c r="C85" s="16" t="s">
        <v>30</v>
      </c>
      <c r="D85" s="16" t="s">
        <v>251</v>
      </c>
      <c r="E85" s="18" t="s">
        <v>32</v>
      </c>
      <c r="F85" s="19">
        <v>379.84</v>
      </c>
      <c r="G85" s="20">
        <v>35.31</v>
      </c>
      <c r="H85" s="20">
        <v>38.19</v>
      </c>
      <c r="I85" s="20">
        <v>48.49</v>
      </c>
      <c r="J85" s="21">
        <v>18418.439999999999</v>
      </c>
    </row>
    <row r="86" spans="1:10" s="11" customFormat="1" ht="48" customHeight="1" x14ac:dyDescent="0.2">
      <c r="A86" s="16" t="s">
        <v>252</v>
      </c>
      <c r="B86" s="17" t="s">
        <v>253</v>
      </c>
      <c r="C86" s="16" t="s">
        <v>30</v>
      </c>
      <c r="D86" s="16" t="s">
        <v>254</v>
      </c>
      <c r="E86" s="18" t="s">
        <v>32</v>
      </c>
      <c r="F86" s="19">
        <v>20.07</v>
      </c>
      <c r="G86" s="20">
        <v>100.58</v>
      </c>
      <c r="H86" s="20">
        <v>108.79</v>
      </c>
      <c r="I86" s="20">
        <v>138.13999999999999</v>
      </c>
      <c r="J86" s="21">
        <v>2772.46</v>
      </c>
    </row>
    <row r="87" spans="1:10" s="11" customFormat="1" ht="24" customHeight="1" x14ac:dyDescent="0.2">
      <c r="A87" s="16" t="s">
        <v>255</v>
      </c>
      <c r="B87" s="17" t="s">
        <v>256</v>
      </c>
      <c r="C87" s="16" t="s">
        <v>30</v>
      </c>
      <c r="D87" s="16" t="s">
        <v>257</v>
      </c>
      <c r="E87" s="18" t="s">
        <v>56</v>
      </c>
      <c r="F87" s="19">
        <v>44.45</v>
      </c>
      <c r="G87" s="20">
        <v>131.44</v>
      </c>
      <c r="H87" s="20">
        <v>142.16999999999999</v>
      </c>
      <c r="I87" s="20">
        <v>180.52</v>
      </c>
      <c r="J87" s="21">
        <v>8024.11</v>
      </c>
    </row>
    <row r="88" spans="1:10" s="11" customFormat="1" ht="36" customHeight="1" x14ac:dyDescent="0.2">
      <c r="A88" s="16" t="s">
        <v>258</v>
      </c>
      <c r="B88" s="17" t="s">
        <v>259</v>
      </c>
      <c r="C88" s="16" t="s">
        <v>20</v>
      </c>
      <c r="D88" s="16" t="s">
        <v>260</v>
      </c>
      <c r="E88" s="18" t="s">
        <v>32</v>
      </c>
      <c r="F88" s="19">
        <v>237.76</v>
      </c>
      <c r="G88" s="20">
        <v>133.51</v>
      </c>
      <c r="H88" s="20">
        <v>144.41</v>
      </c>
      <c r="I88" s="20">
        <v>183.37</v>
      </c>
      <c r="J88" s="21">
        <v>43598.05</v>
      </c>
    </row>
    <row r="89" spans="1:10" s="11" customFormat="1" ht="48" customHeight="1" x14ac:dyDescent="0.2">
      <c r="A89" s="16" t="s">
        <v>261</v>
      </c>
      <c r="B89" s="17" t="s">
        <v>262</v>
      </c>
      <c r="C89" s="16" t="s">
        <v>20</v>
      </c>
      <c r="D89" s="16" t="s">
        <v>263</v>
      </c>
      <c r="E89" s="18" t="s">
        <v>32</v>
      </c>
      <c r="F89" s="19">
        <v>133.16999999999999</v>
      </c>
      <c r="G89" s="20">
        <v>91.89</v>
      </c>
      <c r="H89" s="20">
        <v>99.39</v>
      </c>
      <c r="I89" s="20">
        <v>126.2</v>
      </c>
      <c r="J89" s="21">
        <v>16806.05</v>
      </c>
    </row>
    <row r="90" spans="1:10" s="11" customFormat="1" ht="24" customHeight="1" x14ac:dyDescent="0.2">
      <c r="A90" s="16" t="s">
        <v>264</v>
      </c>
      <c r="B90" s="17" t="s">
        <v>265</v>
      </c>
      <c r="C90" s="16" t="s">
        <v>20</v>
      </c>
      <c r="D90" s="16" t="s">
        <v>266</v>
      </c>
      <c r="E90" s="18" t="s">
        <v>32</v>
      </c>
      <c r="F90" s="19">
        <v>46.2</v>
      </c>
      <c r="G90" s="20">
        <v>10.17</v>
      </c>
      <c r="H90" s="20">
        <v>11</v>
      </c>
      <c r="I90" s="20">
        <v>13.96</v>
      </c>
      <c r="J90" s="21">
        <v>644.95000000000005</v>
      </c>
    </row>
    <row r="91" spans="1:10" s="11" customFormat="1" ht="24" customHeight="1" x14ac:dyDescent="0.2">
      <c r="A91" s="16" t="s">
        <v>267</v>
      </c>
      <c r="B91" s="17" t="s">
        <v>268</v>
      </c>
      <c r="C91" s="16" t="s">
        <v>30</v>
      </c>
      <c r="D91" s="16" t="s">
        <v>269</v>
      </c>
      <c r="E91" s="18" t="s">
        <v>118</v>
      </c>
      <c r="F91" s="19">
        <v>74.599999999999994</v>
      </c>
      <c r="G91" s="20">
        <v>37.65</v>
      </c>
      <c r="H91" s="20">
        <v>40.72</v>
      </c>
      <c r="I91" s="20">
        <v>51.7</v>
      </c>
      <c r="J91" s="21">
        <v>3856.82</v>
      </c>
    </row>
    <row r="92" spans="1:10" s="11" customFormat="1" ht="24" customHeight="1" x14ac:dyDescent="0.2">
      <c r="A92" s="16" t="s">
        <v>270</v>
      </c>
      <c r="B92" s="17" t="s">
        <v>271</v>
      </c>
      <c r="C92" s="16" t="s">
        <v>30</v>
      </c>
      <c r="D92" s="16" t="s">
        <v>272</v>
      </c>
      <c r="E92" s="18" t="s">
        <v>118</v>
      </c>
      <c r="F92" s="19">
        <v>48.7</v>
      </c>
      <c r="G92" s="20">
        <v>37.11</v>
      </c>
      <c r="H92" s="20">
        <v>40.14</v>
      </c>
      <c r="I92" s="20">
        <v>50.96</v>
      </c>
      <c r="J92" s="21">
        <v>2481.75</v>
      </c>
    </row>
    <row r="93" spans="1:10" s="11" customFormat="1" x14ac:dyDescent="0.2">
      <c r="A93" s="32"/>
      <c r="B93" s="33"/>
      <c r="C93" s="32"/>
      <c r="D93" s="32"/>
      <c r="E93" s="34"/>
      <c r="F93" s="35"/>
      <c r="G93" s="21"/>
      <c r="H93" s="20"/>
      <c r="I93" s="21"/>
      <c r="J93" s="21"/>
    </row>
    <row r="94" spans="1:10" s="31" customFormat="1" ht="24" customHeight="1" x14ac:dyDescent="0.2">
      <c r="A94" s="28" t="s">
        <v>273</v>
      </c>
      <c r="B94" s="28"/>
      <c r="C94" s="28"/>
      <c r="D94" s="28" t="s">
        <v>274</v>
      </c>
      <c r="E94" s="28"/>
      <c r="F94" s="29"/>
      <c r="G94" s="28"/>
      <c r="H94" s="30"/>
      <c r="I94" s="30"/>
      <c r="J94" s="36">
        <v>97965.89</v>
      </c>
    </row>
    <row r="95" spans="1:10" s="11" customFormat="1" ht="60" customHeight="1" x14ac:dyDescent="0.2">
      <c r="A95" s="16" t="s">
        <v>275</v>
      </c>
      <c r="B95" s="17" t="s">
        <v>276</v>
      </c>
      <c r="C95" s="16" t="s">
        <v>30</v>
      </c>
      <c r="D95" s="16" t="s">
        <v>277</v>
      </c>
      <c r="E95" s="18" t="s">
        <v>32</v>
      </c>
      <c r="F95" s="19">
        <v>878.55</v>
      </c>
      <c r="G95" s="20">
        <v>63.5</v>
      </c>
      <c r="H95" s="20">
        <v>68.680000000000007</v>
      </c>
      <c r="I95" s="20">
        <v>87.2</v>
      </c>
      <c r="J95" s="21">
        <v>76609.56</v>
      </c>
    </row>
    <row r="96" spans="1:10" s="11" customFormat="1" ht="48" customHeight="1" x14ac:dyDescent="0.2">
      <c r="A96" s="16" t="s">
        <v>278</v>
      </c>
      <c r="B96" s="17" t="s">
        <v>279</v>
      </c>
      <c r="C96" s="16" t="s">
        <v>30</v>
      </c>
      <c r="D96" s="16" t="s">
        <v>280</v>
      </c>
      <c r="E96" s="18" t="s">
        <v>32</v>
      </c>
      <c r="F96" s="19">
        <v>39.299999999999997</v>
      </c>
      <c r="G96" s="20">
        <v>63.43</v>
      </c>
      <c r="H96" s="20">
        <v>68.61</v>
      </c>
      <c r="I96" s="20">
        <v>87.12</v>
      </c>
      <c r="J96" s="21">
        <v>3423.81</v>
      </c>
    </row>
    <row r="97" spans="1:10" s="11" customFormat="1" ht="36" customHeight="1" x14ac:dyDescent="0.2">
      <c r="A97" s="16" t="s">
        <v>281</v>
      </c>
      <c r="B97" s="17" t="s">
        <v>282</v>
      </c>
      <c r="C97" s="16" t="s">
        <v>104</v>
      </c>
      <c r="D97" s="16" t="s">
        <v>283</v>
      </c>
      <c r="E97" s="18" t="s">
        <v>32</v>
      </c>
      <c r="F97" s="19">
        <v>19.079999999999998</v>
      </c>
      <c r="G97" s="20">
        <v>684.29</v>
      </c>
      <c r="H97" s="20">
        <v>740.17</v>
      </c>
      <c r="I97" s="20">
        <v>939.86</v>
      </c>
      <c r="J97" s="21">
        <v>17932.52</v>
      </c>
    </row>
    <row r="98" spans="1:10" s="11" customFormat="1" x14ac:dyDescent="0.2">
      <c r="A98" s="32"/>
      <c r="B98" s="33"/>
      <c r="C98" s="32"/>
      <c r="D98" s="32"/>
      <c r="E98" s="34"/>
      <c r="F98" s="35"/>
      <c r="G98" s="21"/>
      <c r="H98" s="20"/>
      <c r="I98" s="21"/>
      <c r="J98" s="21"/>
    </row>
    <row r="99" spans="1:10" s="31" customFormat="1" ht="24" customHeight="1" x14ac:dyDescent="0.2">
      <c r="A99" s="28" t="s">
        <v>284</v>
      </c>
      <c r="B99" s="28"/>
      <c r="C99" s="28"/>
      <c r="D99" s="28" t="s">
        <v>285</v>
      </c>
      <c r="E99" s="28"/>
      <c r="F99" s="29"/>
      <c r="G99" s="28"/>
      <c r="H99" s="30"/>
      <c r="I99" s="30"/>
      <c r="J99" s="36">
        <v>94547.43</v>
      </c>
    </row>
    <row r="100" spans="1:10" s="11" customFormat="1" ht="36" customHeight="1" x14ac:dyDescent="0.2">
      <c r="A100" s="16" t="s">
        <v>286</v>
      </c>
      <c r="B100" s="17" t="s">
        <v>287</v>
      </c>
      <c r="C100" s="16" t="s">
        <v>30</v>
      </c>
      <c r="D100" s="16" t="s">
        <v>288</v>
      </c>
      <c r="E100" s="18" t="s">
        <v>32</v>
      </c>
      <c r="F100" s="19">
        <v>46.9</v>
      </c>
      <c r="G100" s="20">
        <v>518.79999999999995</v>
      </c>
      <c r="H100" s="20">
        <v>561.16999999999996</v>
      </c>
      <c r="I100" s="20">
        <v>712.57</v>
      </c>
      <c r="J100" s="21">
        <v>33419.53</v>
      </c>
    </row>
    <row r="101" spans="1:10" s="11" customFormat="1" ht="60" customHeight="1" x14ac:dyDescent="0.2">
      <c r="A101" s="16" t="s">
        <v>289</v>
      </c>
      <c r="B101" s="17" t="s">
        <v>290</v>
      </c>
      <c r="C101" s="16" t="s">
        <v>30</v>
      </c>
      <c r="D101" s="16" t="s">
        <v>291</v>
      </c>
      <c r="E101" s="18" t="s">
        <v>82</v>
      </c>
      <c r="F101" s="19">
        <v>28</v>
      </c>
      <c r="G101" s="20">
        <v>611.12</v>
      </c>
      <c r="H101" s="20">
        <v>661.03</v>
      </c>
      <c r="I101" s="20">
        <v>839.37</v>
      </c>
      <c r="J101" s="21">
        <v>23502.36</v>
      </c>
    </row>
    <row r="102" spans="1:10" s="11" customFormat="1" ht="36" customHeight="1" x14ac:dyDescent="0.2">
      <c r="A102" s="16" t="s">
        <v>292</v>
      </c>
      <c r="B102" s="17" t="s">
        <v>293</v>
      </c>
      <c r="C102" s="16" t="s">
        <v>30</v>
      </c>
      <c r="D102" s="16" t="s">
        <v>294</v>
      </c>
      <c r="E102" s="18" t="s">
        <v>82</v>
      </c>
      <c r="F102" s="19">
        <v>34</v>
      </c>
      <c r="G102" s="20">
        <v>73.28</v>
      </c>
      <c r="H102" s="20">
        <v>79.260000000000005</v>
      </c>
      <c r="I102" s="20">
        <v>100.64</v>
      </c>
      <c r="J102" s="21">
        <v>3421.76</v>
      </c>
    </row>
    <row r="103" spans="1:10" s="11" customFormat="1" ht="60" customHeight="1" x14ac:dyDescent="0.2">
      <c r="A103" s="16" t="s">
        <v>295</v>
      </c>
      <c r="B103" s="17" t="s">
        <v>296</v>
      </c>
      <c r="C103" s="16" t="s">
        <v>30</v>
      </c>
      <c r="D103" s="16" t="s">
        <v>297</v>
      </c>
      <c r="E103" s="18" t="s">
        <v>82</v>
      </c>
      <c r="F103" s="19">
        <v>6</v>
      </c>
      <c r="G103" s="20">
        <v>592.62</v>
      </c>
      <c r="H103" s="20">
        <v>641.01</v>
      </c>
      <c r="I103" s="20">
        <v>813.95</v>
      </c>
      <c r="J103" s="21">
        <v>4883.7</v>
      </c>
    </row>
    <row r="104" spans="1:10" s="11" customFormat="1" ht="48" customHeight="1" x14ac:dyDescent="0.2">
      <c r="A104" s="16" t="s">
        <v>298</v>
      </c>
      <c r="B104" s="17" t="s">
        <v>299</v>
      </c>
      <c r="C104" s="16" t="s">
        <v>104</v>
      </c>
      <c r="D104" s="16" t="s">
        <v>300</v>
      </c>
      <c r="E104" s="18" t="s">
        <v>131</v>
      </c>
      <c r="F104" s="19">
        <v>4</v>
      </c>
      <c r="G104" s="20">
        <v>892.6</v>
      </c>
      <c r="H104" s="20">
        <v>965.49</v>
      </c>
      <c r="I104" s="20">
        <v>1225.97</v>
      </c>
      <c r="J104" s="21">
        <v>4903.88</v>
      </c>
    </row>
    <row r="105" spans="1:10" s="11" customFormat="1" ht="24" customHeight="1" x14ac:dyDescent="0.2">
      <c r="A105" s="16" t="s">
        <v>301</v>
      </c>
      <c r="B105" s="17" t="s">
        <v>302</v>
      </c>
      <c r="C105" s="16" t="s">
        <v>104</v>
      </c>
      <c r="D105" s="16" t="s">
        <v>303</v>
      </c>
      <c r="E105" s="18" t="s">
        <v>131</v>
      </c>
      <c r="F105" s="19">
        <v>1</v>
      </c>
      <c r="G105" s="20">
        <v>751.93</v>
      </c>
      <c r="H105" s="20">
        <v>813.34</v>
      </c>
      <c r="I105" s="20">
        <v>1032.77</v>
      </c>
      <c r="J105" s="21">
        <v>1032.77</v>
      </c>
    </row>
    <row r="106" spans="1:10" s="11" customFormat="1" ht="36" customHeight="1" x14ac:dyDescent="0.2">
      <c r="A106" s="16" t="s">
        <v>304</v>
      </c>
      <c r="B106" s="17" t="s">
        <v>305</v>
      </c>
      <c r="C106" s="16" t="s">
        <v>20</v>
      </c>
      <c r="D106" s="16" t="s">
        <v>306</v>
      </c>
      <c r="E106" s="18" t="s">
        <v>22</v>
      </c>
      <c r="F106" s="19">
        <v>1</v>
      </c>
      <c r="G106" s="20">
        <v>997.66</v>
      </c>
      <c r="H106" s="20">
        <v>1079.1400000000001</v>
      </c>
      <c r="I106" s="20">
        <v>1370.29</v>
      </c>
      <c r="J106" s="21">
        <v>1370.29</v>
      </c>
    </row>
    <row r="107" spans="1:10" s="11" customFormat="1" ht="24" customHeight="1" x14ac:dyDescent="0.2">
      <c r="A107" s="16" t="s">
        <v>307</v>
      </c>
      <c r="B107" s="17" t="s">
        <v>308</v>
      </c>
      <c r="C107" s="16" t="s">
        <v>20</v>
      </c>
      <c r="D107" s="16" t="s">
        <v>309</v>
      </c>
      <c r="E107" s="18" t="s">
        <v>32</v>
      </c>
      <c r="F107" s="19">
        <v>5.7</v>
      </c>
      <c r="G107" s="20">
        <v>381.46</v>
      </c>
      <c r="H107" s="20">
        <v>412.61</v>
      </c>
      <c r="I107" s="20">
        <v>523.92999999999995</v>
      </c>
      <c r="J107" s="21">
        <v>2986.4</v>
      </c>
    </row>
    <row r="108" spans="1:10" s="11" customFormat="1" ht="72" customHeight="1" x14ac:dyDescent="0.2">
      <c r="A108" s="16" t="s">
        <v>310</v>
      </c>
      <c r="B108" s="17" t="s">
        <v>311</v>
      </c>
      <c r="C108" s="16" t="s">
        <v>88</v>
      </c>
      <c r="D108" s="16" t="s">
        <v>312</v>
      </c>
      <c r="E108" s="18" t="s">
        <v>118</v>
      </c>
      <c r="F108" s="19">
        <v>24.96</v>
      </c>
      <c r="G108" s="20">
        <v>183.08</v>
      </c>
      <c r="H108" s="20">
        <v>198.03</v>
      </c>
      <c r="I108" s="20">
        <v>251.45</v>
      </c>
      <c r="J108" s="21">
        <v>6276.19</v>
      </c>
    </row>
    <row r="109" spans="1:10" s="11" customFormat="1" ht="24" customHeight="1" x14ac:dyDescent="0.2">
      <c r="A109" s="16" t="s">
        <v>313</v>
      </c>
      <c r="B109" s="17" t="s">
        <v>314</v>
      </c>
      <c r="C109" s="16" t="s">
        <v>104</v>
      </c>
      <c r="D109" s="16" t="s">
        <v>315</v>
      </c>
      <c r="E109" s="18" t="s">
        <v>131</v>
      </c>
      <c r="F109" s="19">
        <v>2</v>
      </c>
      <c r="G109" s="20">
        <v>353.96</v>
      </c>
      <c r="H109" s="20">
        <v>382.86</v>
      </c>
      <c r="I109" s="20">
        <v>486.15</v>
      </c>
      <c r="J109" s="21">
        <v>972.3</v>
      </c>
    </row>
    <row r="110" spans="1:10" s="11" customFormat="1" ht="24" customHeight="1" x14ac:dyDescent="0.2">
      <c r="A110" s="16" t="s">
        <v>316</v>
      </c>
      <c r="B110" s="17" t="s">
        <v>317</v>
      </c>
      <c r="C110" s="16" t="s">
        <v>20</v>
      </c>
      <c r="D110" s="16" t="s">
        <v>318</v>
      </c>
      <c r="E110" s="18" t="s">
        <v>32</v>
      </c>
      <c r="F110" s="19">
        <v>3.36</v>
      </c>
      <c r="G110" s="20">
        <v>533.64</v>
      </c>
      <c r="H110" s="20">
        <v>577.22</v>
      </c>
      <c r="I110" s="20">
        <v>732.95</v>
      </c>
      <c r="J110" s="21">
        <v>2462.71</v>
      </c>
    </row>
    <row r="111" spans="1:10" s="11" customFormat="1" ht="38.25" x14ac:dyDescent="0.2">
      <c r="A111" s="16" t="s">
        <v>319</v>
      </c>
      <c r="B111" s="17" t="s">
        <v>320</v>
      </c>
      <c r="C111" s="16" t="s">
        <v>30</v>
      </c>
      <c r="D111" s="16" t="s">
        <v>321</v>
      </c>
      <c r="E111" s="18" t="s">
        <v>32</v>
      </c>
      <c r="F111" s="19">
        <v>12.84</v>
      </c>
      <c r="G111" s="20">
        <v>528.22</v>
      </c>
      <c r="H111" s="20">
        <v>571.36</v>
      </c>
      <c r="I111" s="20">
        <v>725.51</v>
      </c>
      <c r="J111" s="21">
        <v>9315.5400000000009</v>
      </c>
    </row>
    <row r="112" spans="1:10" s="11" customFormat="1" x14ac:dyDescent="0.2">
      <c r="A112" s="32"/>
      <c r="B112" s="33"/>
      <c r="C112" s="32"/>
      <c r="D112" s="32"/>
      <c r="E112" s="34"/>
      <c r="F112" s="35"/>
      <c r="G112" s="21"/>
      <c r="H112" s="20"/>
      <c r="I112" s="21"/>
      <c r="J112" s="21"/>
    </row>
    <row r="113" spans="1:10" s="31" customFormat="1" ht="24" customHeight="1" x14ac:dyDescent="0.2">
      <c r="A113" s="28" t="s">
        <v>322</v>
      </c>
      <c r="B113" s="28"/>
      <c r="C113" s="28"/>
      <c r="D113" s="28" t="s">
        <v>323</v>
      </c>
      <c r="E113" s="28"/>
      <c r="F113" s="29"/>
      <c r="G113" s="28"/>
      <c r="H113" s="30"/>
      <c r="I113" s="30"/>
      <c r="J113" s="36">
        <v>92531.15</v>
      </c>
    </row>
    <row r="114" spans="1:10" s="11" customFormat="1" ht="48" customHeight="1" x14ac:dyDescent="0.2">
      <c r="A114" s="16" t="s">
        <v>324</v>
      </c>
      <c r="B114" s="17" t="s">
        <v>325</v>
      </c>
      <c r="C114" s="16" t="s">
        <v>30</v>
      </c>
      <c r="D114" s="16" t="s">
        <v>326</v>
      </c>
      <c r="E114" s="18" t="s">
        <v>82</v>
      </c>
      <c r="F114" s="19">
        <v>2</v>
      </c>
      <c r="G114" s="20">
        <v>1259.31</v>
      </c>
      <c r="H114" s="20">
        <v>1362.15</v>
      </c>
      <c r="I114" s="20">
        <v>1729.65</v>
      </c>
      <c r="J114" s="21">
        <v>3459.3</v>
      </c>
    </row>
    <row r="115" spans="1:10" s="11" customFormat="1" ht="24" customHeight="1" x14ac:dyDescent="0.2">
      <c r="A115" s="16" t="s">
        <v>327</v>
      </c>
      <c r="B115" s="17" t="s">
        <v>328</v>
      </c>
      <c r="C115" s="16" t="s">
        <v>20</v>
      </c>
      <c r="D115" s="16" t="s">
        <v>329</v>
      </c>
      <c r="E115" s="18" t="s">
        <v>135</v>
      </c>
      <c r="F115" s="19">
        <v>200.9</v>
      </c>
      <c r="G115" s="20">
        <v>7.91</v>
      </c>
      <c r="H115" s="20">
        <v>8.5500000000000007</v>
      </c>
      <c r="I115" s="20">
        <v>10.85</v>
      </c>
      <c r="J115" s="21">
        <v>2179.7600000000002</v>
      </c>
    </row>
    <row r="116" spans="1:10" s="11" customFormat="1" ht="48" customHeight="1" x14ac:dyDescent="0.2">
      <c r="A116" s="16" t="s">
        <v>330</v>
      </c>
      <c r="B116" s="17" t="s">
        <v>331</v>
      </c>
      <c r="C116" s="16" t="s">
        <v>30</v>
      </c>
      <c r="D116" s="16" t="s">
        <v>332</v>
      </c>
      <c r="E116" s="18" t="s">
        <v>32</v>
      </c>
      <c r="F116" s="19">
        <v>245.23</v>
      </c>
      <c r="G116" s="20">
        <v>33.06</v>
      </c>
      <c r="H116" s="20">
        <v>35.76</v>
      </c>
      <c r="I116" s="20">
        <v>45.4</v>
      </c>
      <c r="J116" s="21">
        <v>11133.44</v>
      </c>
    </row>
    <row r="117" spans="1:10" s="11" customFormat="1" ht="36" customHeight="1" x14ac:dyDescent="0.2">
      <c r="A117" s="16" t="s">
        <v>333</v>
      </c>
      <c r="B117" s="17" t="s">
        <v>334</v>
      </c>
      <c r="C117" s="16" t="s">
        <v>30</v>
      </c>
      <c r="D117" s="16" t="s">
        <v>335</v>
      </c>
      <c r="E117" s="18" t="s">
        <v>32</v>
      </c>
      <c r="F117" s="19">
        <v>245.23</v>
      </c>
      <c r="G117" s="20">
        <v>159.94</v>
      </c>
      <c r="H117" s="20">
        <v>173</v>
      </c>
      <c r="I117" s="20">
        <v>219.67</v>
      </c>
      <c r="J117" s="21">
        <v>53869.67</v>
      </c>
    </row>
    <row r="118" spans="1:10" s="11" customFormat="1" ht="24" customHeight="1" x14ac:dyDescent="0.2">
      <c r="A118" s="16" t="s">
        <v>336</v>
      </c>
      <c r="B118" s="17" t="s">
        <v>337</v>
      </c>
      <c r="C118" s="16" t="s">
        <v>30</v>
      </c>
      <c r="D118" s="16" t="s">
        <v>338</v>
      </c>
      <c r="E118" s="18" t="s">
        <v>118</v>
      </c>
      <c r="F118" s="19">
        <v>77.05</v>
      </c>
      <c r="G118" s="20">
        <v>35.119999999999997</v>
      </c>
      <c r="H118" s="20">
        <v>37.979999999999997</v>
      </c>
      <c r="I118" s="20">
        <v>48.22</v>
      </c>
      <c r="J118" s="21">
        <v>3715.35</v>
      </c>
    </row>
    <row r="119" spans="1:10" s="11" customFormat="1" ht="36" customHeight="1" x14ac:dyDescent="0.2">
      <c r="A119" s="16" t="s">
        <v>339</v>
      </c>
      <c r="B119" s="17" t="s">
        <v>340</v>
      </c>
      <c r="C119" s="16" t="s">
        <v>30</v>
      </c>
      <c r="D119" s="16" t="s">
        <v>341</v>
      </c>
      <c r="E119" s="18" t="s">
        <v>118</v>
      </c>
      <c r="F119" s="19">
        <v>17.75</v>
      </c>
      <c r="G119" s="20">
        <v>112.54</v>
      </c>
      <c r="H119" s="20">
        <v>121.73</v>
      </c>
      <c r="I119" s="20">
        <v>154.57</v>
      </c>
      <c r="J119" s="21">
        <v>2743.61</v>
      </c>
    </row>
    <row r="120" spans="1:10" s="11" customFormat="1" ht="24" customHeight="1" x14ac:dyDescent="0.2">
      <c r="A120" s="16" t="s">
        <v>342</v>
      </c>
      <c r="B120" s="17" t="s">
        <v>343</v>
      </c>
      <c r="C120" s="16" t="s">
        <v>104</v>
      </c>
      <c r="D120" s="16" t="s">
        <v>344</v>
      </c>
      <c r="E120" s="18" t="s">
        <v>345</v>
      </c>
      <c r="F120" s="19">
        <v>8.75</v>
      </c>
      <c r="G120" s="20">
        <v>75.75</v>
      </c>
      <c r="H120" s="20">
        <v>81.93</v>
      </c>
      <c r="I120" s="20">
        <v>104.03</v>
      </c>
      <c r="J120" s="21">
        <v>910.26</v>
      </c>
    </row>
    <row r="121" spans="1:10" s="11" customFormat="1" ht="38.25" x14ac:dyDescent="0.2">
      <c r="A121" s="16" t="s">
        <v>346</v>
      </c>
      <c r="B121" s="17" t="s">
        <v>347</v>
      </c>
      <c r="C121" s="16" t="s">
        <v>20</v>
      </c>
      <c r="D121" s="16" t="s">
        <v>348</v>
      </c>
      <c r="E121" s="18" t="s">
        <v>118</v>
      </c>
      <c r="F121" s="19">
        <v>94.23</v>
      </c>
      <c r="G121" s="20">
        <v>25.59</v>
      </c>
      <c r="H121" s="20">
        <v>27.67</v>
      </c>
      <c r="I121" s="20">
        <v>35.130000000000003</v>
      </c>
      <c r="J121" s="21">
        <v>3310.29</v>
      </c>
    </row>
    <row r="122" spans="1:10" s="11" customFormat="1" ht="24" customHeight="1" x14ac:dyDescent="0.2">
      <c r="A122" s="16" t="s">
        <v>349</v>
      </c>
      <c r="B122" s="17" t="s">
        <v>350</v>
      </c>
      <c r="C122" s="16" t="s">
        <v>20</v>
      </c>
      <c r="D122" s="16" t="s">
        <v>351</v>
      </c>
      <c r="E122" s="18" t="s">
        <v>345</v>
      </c>
      <c r="F122" s="19">
        <v>30.83</v>
      </c>
      <c r="G122" s="20">
        <v>264.72000000000003</v>
      </c>
      <c r="H122" s="20">
        <v>286.33999999999997</v>
      </c>
      <c r="I122" s="20">
        <v>363.59</v>
      </c>
      <c r="J122" s="21">
        <v>11209.47</v>
      </c>
    </row>
    <row r="123" spans="1:10" s="11" customFormat="1" x14ac:dyDescent="0.2">
      <c r="A123" s="32"/>
      <c r="B123" s="33"/>
      <c r="C123" s="32"/>
      <c r="D123" s="32"/>
      <c r="E123" s="34"/>
      <c r="F123" s="35"/>
      <c r="G123" s="21"/>
      <c r="H123" s="20"/>
      <c r="I123" s="21"/>
      <c r="J123" s="21"/>
    </row>
    <row r="124" spans="1:10" s="31" customFormat="1" ht="24" customHeight="1" x14ac:dyDescent="0.2">
      <c r="A124" s="28" t="s">
        <v>352</v>
      </c>
      <c r="B124" s="28"/>
      <c r="C124" s="28"/>
      <c r="D124" s="28" t="s">
        <v>353</v>
      </c>
      <c r="E124" s="28"/>
      <c r="F124" s="29"/>
      <c r="G124" s="28"/>
      <c r="H124" s="30"/>
      <c r="I124" s="30"/>
      <c r="J124" s="36">
        <v>118985.14999999998</v>
      </c>
    </row>
    <row r="125" spans="1:10" s="11" customFormat="1" ht="48" customHeight="1" x14ac:dyDescent="0.2">
      <c r="A125" s="16" t="s">
        <v>354</v>
      </c>
      <c r="B125" s="17" t="s">
        <v>355</v>
      </c>
      <c r="C125" s="16" t="s">
        <v>30</v>
      </c>
      <c r="D125" s="16" t="s">
        <v>356</v>
      </c>
      <c r="E125" s="18" t="s">
        <v>32</v>
      </c>
      <c r="F125" s="19">
        <v>1661.22</v>
      </c>
      <c r="G125" s="20">
        <v>2.58</v>
      </c>
      <c r="H125" s="20">
        <v>2.79</v>
      </c>
      <c r="I125" s="20">
        <v>3.54</v>
      </c>
      <c r="J125" s="21">
        <v>5880.71</v>
      </c>
    </row>
    <row r="126" spans="1:10" s="11" customFormat="1" ht="48" customHeight="1" x14ac:dyDescent="0.2">
      <c r="A126" s="16" t="s">
        <v>357</v>
      </c>
      <c r="B126" s="17" t="s">
        <v>358</v>
      </c>
      <c r="C126" s="16" t="s">
        <v>30</v>
      </c>
      <c r="D126" s="16" t="s">
        <v>359</v>
      </c>
      <c r="E126" s="18" t="s">
        <v>32</v>
      </c>
      <c r="F126" s="19">
        <v>431.6</v>
      </c>
      <c r="G126" s="20">
        <v>5.5</v>
      </c>
      <c r="H126" s="20">
        <v>5.94</v>
      </c>
      <c r="I126" s="20">
        <v>7.54</v>
      </c>
      <c r="J126" s="21">
        <v>3254.26</v>
      </c>
    </row>
    <row r="127" spans="1:10" s="11" customFormat="1" ht="60" customHeight="1" x14ac:dyDescent="0.2">
      <c r="A127" s="16" t="s">
        <v>360</v>
      </c>
      <c r="B127" s="17" t="s">
        <v>361</v>
      </c>
      <c r="C127" s="16" t="s">
        <v>30</v>
      </c>
      <c r="D127" s="16" t="s">
        <v>362</v>
      </c>
      <c r="E127" s="18" t="s">
        <v>32</v>
      </c>
      <c r="F127" s="19">
        <v>1153.31</v>
      </c>
      <c r="G127" s="20">
        <v>23</v>
      </c>
      <c r="H127" s="20">
        <v>24.87</v>
      </c>
      <c r="I127" s="20">
        <v>31.57</v>
      </c>
      <c r="J127" s="21">
        <v>36409.99</v>
      </c>
    </row>
    <row r="128" spans="1:10" s="11" customFormat="1" ht="48" customHeight="1" x14ac:dyDescent="0.2">
      <c r="A128" s="16" t="s">
        <v>363</v>
      </c>
      <c r="B128" s="17" t="s">
        <v>364</v>
      </c>
      <c r="C128" s="16" t="s">
        <v>30</v>
      </c>
      <c r="D128" s="16" t="s">
        <v>365</v>
      </c>
      <c r="E128" s="18" t="s">
        <v>32</v>
      </c>
      <c r="F128" s="19">
        <v>17.11</v>
      </c>
      <c r="G128" s="20">
        <v>21.35</v>
      </c>
      <c r="H128" s="20">
        <v>23.09</v>
      </c>
      <c r="I128" s="20">
        <v>29.31</v>
      </c>
      <c r="J128" s="21">
        <v>501.49</v>
      </c>
    </row>
    <row r="129" spans="1:10" s="11" customFormat="1" ht="48" customHeight="1" x14ac:dyDescent="0.2">
      <c r="A129" s="16" t="s">
        <v>366</v>
      </c>
      <c r="B129" s="17" t="s">
        <v>367</v>
      </c>
      <c r="C129" s="16" t="s">
        <v>30</v>
      </c>
      <c r="D129" s="16" t="s">
        <v>368</v>
      </c>
      <c r="E129" s="18" t="s">
        <v>32</v>
      </c>
      <c r="F129" s="19">
        <v>431.6</v>
      </c>
      <c r="G129" s="20">
        <v>35.840000000000003</v>
      </c>
      <c r="H129" s="20">
        <v>38.76</v>
      </c>
      <c r="I129" s="20">
        <v>49.21</v>
      </c>
      <c r="J129" s="21">
        <v>21239.03</v>
      </c>
    </row>
    <row r="130" spans="1:10" s="11" customFormat="1" ht="60" customHeight="1" x14ac:dyDescent="0.2">
      <c r="A130" s="16" t="s">
        <v>369</v>
      </c>
      <c r="B130" s="17" t="s">
        <v>370</v>
      </c>
      <c r="C130" s="16" t="s">
        <v>30</v>
      </c>
      <c r="D130" s="16" t="s">
        <v>371</v>
      </c>
      <c r="E130" s="18" t="s">
        <v>32</v>
      </c>
      <c r="F130" s="19">
        <v>358.11</v>
      </c>
      <c r="G130" s="20">
        <v>22.18</v>
      </c>
      <c r="H130" s="20">
        <v>23.99</v>
      </c>
      <c r="I130" s="20">
        <v>30.46</v>
      </c>
      <c r="J130" s="21">
        <v>10908.03</v>
      </c>
    </row>
    <row r="131" spans="1:10" s="11" customFormat="1" ht="48" customHeight="1" x14ac:dyDescent="0.2">
      <c r="A131" s="16" t="s">
        <v>372</v>
      </c>
      <c r="B131" s="17" t="s">
        <v>373</v>
      </c>
      <c r="C131" s="16" t="s">
        <v>30</v>
      </c>
      <c r="D131" s="16" t="s">
        <v>374</v>
      </c>
      <c r="E131" s="18" t="s">
        <v>32</v>
      </c>
      <c r="F131" s="19">
        <v>346.91</v>
      </c>
      <c r="G131" s="20">
        <v>51.75</v>
      </c>
      <c r="H131" s="20">
        <v>55.97</v>
      </c>
      <c r="I131" s="20">
        <v>71.069999999999993</v>
      </c>
      <c r="J131" s="21">
        <v>24654.89</v>
      </c>
    </row>
    <row r="132" spans="1:10" s="11" customFormat="1" ht="24" customHeight="1" x14ac:dyDescent="0.2">
      <c r="A132" s="16" t="s">
        <v>375</v>
      </c>
      <c r="B132" s="17" t="s">
        <v>376</v>
      </c>
      <c r="C132" s="16" t="s">
        <v>20</v>
      </c>
      <c r="D132" s="16" t="s">
        <v>377</v>
      </c>
      <c r="E132" s="18" t="s">
        <v>32</v>
      </c>
      <c r="F132" s="19">
        <v>98.69</v>
      </c>
      <c r="G132" s="20">
        <v>64.64</v>
      </c>
      <c r="H132" s="20">
        <v>69.91</v>
      </c>
      <c r="I132" s="20">
        <v>88.77</v>
      </c>
      <c r="J132" s="21">
        <v>8760.7099999999991</v>
      </c>
    </row>
    <row r="133" spans="1:10" s="11" customFormat="1" ht="60" customHeight="1" x14ac:dyDescent="0.2">
      <c r="A133" s="16" t="s">
        <v>378</v>
      </c>
      <c r="B133" s="17" t="s">
        <v>379</v>
      </c>
      <c r="C133" s="16" t="s">
        <v>104</v>
      </c>
      <c r="D133" s="16" t="s">
        <v>380</v>
      </c>
      <c r="E133" s="18" t="s">
        <v>32</v>
      </c>
      <c r="F133" s="19">
        <v>16.239999999999998</v>
      </c>
      <c r="G133" s="20">
        <v>330.69</v>
      </c>
      <c r="H133" s="20">
        <v>357.69</v>
      </c>
      <c r="I133" s="20">
        <v>454.19</v>
      </c>
      <c r="J133" s="21">
        <v>7376.04</v>
      </c>
    </row>
    <row r="134" spans="1:10" s="11" customFormat="1" ht="60" customHeight="1" x14ac:dyDescent="0.2">
      <c r="A134" s="32"/>
      <c r="B134" s="33"/>
      <c r="C134" s="32"/>
      <c r="D134" s="32"/>
      <c r="E134" s="34"/>
      <c r="F134" s="35"/>
      <c r="G134" s="21"/>
      <c r="H134" s="20"/>
      <c r="I134" s="21"/>
      <c r="J134" s="21"/>
    </row>
    <row r="135" spans="1:10" s="31" customFormat="1" ht="24" customHeight="1" x14ac:dyDescent="0.2">
      <c r="A135" s="28" t="s">
        <v>381</v>
      </c>
      <c r="B135" s="28"/>
      <c r="C135" s="28"/>
      <c r="D135" s="28" t="s">
        <v>382</v>
      </c>
      <c r="E135" s="28"/>
      <c r="F135" s="29"/>
      <c r="G135" s="28"/>
      <c r="H135" s="30"/>
      <c r="I135" s="30"/>
      <c r="J135" s="36">
        <v>186233.17999999996</v>
      </c>
    </row>
    <row r="136" spans="1:10" s="11" customFormat="1" ht="24" customHeight="1" x14ac:dyDescent="0.2">
      <c r="A136" s="16" t="s">
        <v>383</v>
      </c>
      <c r="B136" s="17" t="s">
        <v>384</v>
      </c>
      <c r="C136" s="16" t="s">
        <v>30</v>
      </c>
      <c r="D136" s="16" t="s">
        <v>385</v>
      </c>
      <c r="E136" s="18" t="s">
        <v>56</v>
      </c>
      <c r="F136" s="19">
        <v>23.52</v>
      </c>
      <c r="G136" s="20">
        <v>367.58</v>
      </c>
      <c r="H136" s="20">
        <v>397.6</v>
      </c>
      <c r="I136" s="20">
        <v>504.87</v>
      </c>
      <c r="J136" s="21">
        <v>11874.54</v>
      </c>
    </row>
    <row r="137" spans="1:10" s="11" customFormat="1" ht="48" customHeight="1" x14ac:dyDescent="0.2">
      <c r="A137" s="16" t="s">
        <v>386</v>
      </c>
      <c r="B137" s="17" t="s">
        <v>387</v>
      </c>
      <c r="C137" s="16" t="s">
        <v>30</v>
      </c>
      <c r="D137" s="16" t="s">
        <v>388</v>
      </c>
      <c r="E137" s="18" t="s">
        <v>32</v>
      </c>
      <c r="F137" s="19">
        <v>766.56</v>
      </c>
      <c r="G137" s="20">
        <v>28.62</v>
      </c>
      <c r="H137" s="20">
        <v>30.95</v>
      </c>
      <c r="I137" s="20">
        <v>39.299999999999997</v>
      </c>
      <c r="J137" s="21">
        <v>30125.8</v>
      </c>
    </row>
    <row r="138" spans="1:10" s="11" customFormat="1" ht="36" customHeight="1" x14ac:dyDescent="0.2">
      <c r="A138" s="16" t="s">
        <v>389</v>
      </c>
      <c r="B138" s="17" t="s">
        <v>390</v>
      </c>
      <c r="C138" s="16" t="s">
        <v>30</v>
      </c>
      <c r="D138" s="16" t="s">
        <v>391</v>
      </c>
      <c r="E138" s="18" t="s">
        <v>32</v>
      </c>
      <c r="F138" s="19">
        <v>661.5</v>
      </c>
      <c r="G138" s="20">
        <v>108.64</v>
      </c>
      <c r="H138" s="20">
        <v>117.51</v>
      </c>
      <c r="I138" s="20">
        <v>149.21</v>
      </c>
      <c r="J138" s="21">
        <v>98702.41</v>
      </c>
    </row>
    <row r="139" spans="1:10" s="11" customFormat="1" ht="36" customHeight="1" x14ac:dyDescent="0.2">
      <c r="A139" s="23" t="s">
        <v>392</v>
      </c>
      <c r="B139" s="24" t="s">
        <v>393</v>
      </c>
      <c r="C139" s="23" t="s">
        <v>30</v>
      </c>
      <c r="D139" s="23" t="s">
        <v>394</v>
      </c>
      <c r="E139" s="25" t="s">
        <v>32</v>
      </c>
      <c r="F139" s="26">
        <v>11.33</v>
      </c>
      <c r="G139" s="27">
        <v>63.42</v>
      </c>
      <c r="H139" s="20">
        <v>68.59</v>
      </c>
      <c r="I139" s="20">
        <v>87.09</v>
      </c>
      <c r="J139" s="21">
        <v>986.72</v>
      </c>
    </row>
    <row r="140" spans="1:10" s="11" customFormat="1" ht="24" customHeight="1" x14ac:dyDescent="0.2">
      <c r="A140" s="16" t="s">
        <v>395</v>
      </c>
      <c r="B140" s="17" t="s">
        <v>396</v>
      </c>
      <c r="C140" s="16" t="s">
        <v>104</v>
      </c>
      <c r="D140" s="16" t="s">
        <v>397</v>
      </c>
      <c r="E140" s="18" t="s">
        <v>345</v>
      </c>
      <c r="F140" s="19">
        <v>470.74</v>
      </c>
      <c r="G140" s="20">
        <v>14.67</v>
      </c>
      <c r="H140" s="20">
        <v>15.86</v>
      </c>
      <c r="I140" s="20">
        <v>20.13</v>
      </c>
      <c r="J140" s="21">
        <v>9475.99</v>
      </c>
    </row>
    <row r="141" spans="1:10" s="11" customFormat="1" ht="24" customHeight="1" x14ac:dyDescent="0.2">
      <c r="A141" s="16" t="s">
        <v>398</v>
      </c>
      <c r="B141" s="17" t="s">
        <v>399</v>
      </c>
      <c r="C141" s="16" t="s">
        <v>104</v>
      </c>
      <c r="D141" s="16" t="s">
        <v>400</v>
      </c>
      <c r="E141" s="18" t="s">
        <v>32</v>
      </c>
      <c r="F141" s="19">
        <v>93.06</v>
      </c>
      <c r="G141" s="20">
        <v>90.98</v>
      </c>
      <c r="H141" s="20">
        <v>98.41</v>
      </c>
      <c r="I141" s="20">
        <v>124.96</v>
      </c>
      <c r="J141" s="21">
        <v>11628.77</v>
      </c>
    </row>
    <row r="142" spans="1:10" s="11" customFormat="1" ht="36" customHeight="1" x14ac:dyDescent="0.2">
      <c r="A142" s="16" t="s">
        <v>401</v>
      </c>
      <c r="B142" s="17" t="s">
        <v>402</v>
      </c>
      <c r="C142" s="16" t="s">
        <v>104</v>
      </c>
      <c r="D142" s="16" t="s">
        <v>403</v>
      </c>
      <c r="E142" s="18" t="s">
        <v>32</v>
      </c>
      <c r="F142" s="19">
        <v>14.9</v>
      </c>
      <c r="G142" s="20">
        <v>280.22000000000003</v>
      </c>
      <c r="H142" s="20">
        <v>303.10000000000002</v>
      </c>
      <c r="I142" s="20">
        <v>384.87</v>
      </c>
      <c r="J142" s="21">
        <v>5734.56</v>
      </c>
    </row>
    <row r="143" spans="1:10" s="11" customFormat="1" ht="36" customHeight="1" x14ac:dyDescent="0.2">
      <c r="A143" s="16" t="s">
        <v>404</v>
      </c>
      <c r="B143" s="17" t="s">
        <v>405</v>
      </c>
      <c r="C143" s="16" t="s">
        <v>30</v>
      </c>
      <c r="D143" s="16" t="s">
        <v>406</v>
      </c>
      <c r="E143" s="18" t="s">
        <v>32</v>
      </c>
      <c r="F143" s="19">
        <v>11.85</v>
      </c>
      <c r="G143" s="20">
        <v>41.28</v>
      </c>
      <c r="H143" s="20">
        <v>44.65</v>
      </c>
      <c r="I143" s="20">
        <v>56.69</v>
      </c>
      <c r="J143" s="21">
        <v>671.77</v>
      </c>
    </row>
    <row r="144" spans="1:10" s="11" customFormat="1" ht="48" customHeight="1" x14ac:dyDescent="0.2">
      <c r="A144" s="16" t="s">
        <v>407</v>
      </c>
      <c r="B144" s="17" t="s">
        <v>408</v>
      </c>
      <c r="C144" s="16" t="s">
        <v>30</v>
      </c>
      <c r="D144" s="16" t="s">
        <v>409</v>
      </c>
      <c r="E144" s="18" t="s">
        <v>32</v>
      </c>
      <c r="F144" s="19">
        <v>58.5</v>
      </c>
      <c r="G144" s="20">
        <v>81.64</v>
      </c>
      <c r="H144" s="20">
        <v>88.3</v>
      </c>
      <c r="I144" s="20">
        <v>112.12</v>
      </c>
      <c r="J144" s="21">
        <v>6559.02</v>
      </c>
    </row>
    <row r="145" spans="1:10" s="11" customFormat="1" ht="24" customHeight="1" x14ac:dyDescent="0.2">
      <c r="A145" s="16" t="s">
        <v>410</v>
      </c>
      <c r="B145" s="17" t="s">
        <v>411</v>
      </c>
      <c r="C145" s="16" t="s">
        <v>104</v>
      </c>
      <c r="D145" s="16" t="s">
        <v>412</v>
      </c>
      <c r="E145" s="18" t="s">
        <v>56</v>
      </c>
      <c r="F145" s="19">
        <v>1.19</v>
      </c>
      <c r="G145" s="20">
        <v>39.5</v>
      </c>
      <c r="H145" s="20">
        <v>42.72</v>
      </c>
      <c r="I145" s="20">
        <v>54.24</v>
      </c>
      <c r="J145" s="21">
        <v>64.540000000000006</v>
      </c>
    </row>
    <row r="146" spans="1:10" s="11" customFormat="1" ht="36" customHeight="1" x14ac:dyDescent="0.2">
      <c r="A146" s="16" t="s">
        <v>413</v>
      </c>
      <c r="B146" s="17" t="s">
        <v>414</v>
      </c>
      <c r="C146" s="16" t="s">
        <v>104</v>
      </c>
      <c r="D146" s="16" t="s">
        <v>415</v>
      </c>
      <c r="E146" s="18" t="s">
        <v>32</v>
      </c>
      <c r="F146" s="19">
        <v>17</v>
      </c>
      <c r="G146" s="20">
        <v>305.08</v>
      </c>
      <c r="H146" s="20">
        <v>329.99</v>
      </c>
      <c r="I146" s="20">
        <v>419.02</v>
      </c>
      <c r="J146" s="21">
        <v>7123.34</v>
      </c>
    </row>
    <row r="147" spans="1:10" s="11" customFormat="1" ht="48" customHeight="1" x14ac:dyDescent="0.2">
      <c r="A147" s="16" t="s">
        <v>416</v>
      </c>
      <c r="B147" s="17" t="s">
        <v>417</v>
      </c>
      <c r="C147" s="16" t="s">
        <v>104</v>
      </c>
      <c r="D147" s="16" t="s">
        <v>418</v>
      </c>
      <c r="E147" s="18" t="s">
        <v>32</v>
      </c>
      <c r="F147" s="19">
        <v>36</v>
      </c>
      <c r="G147" s="20">
        <v>66.459999999999994</v>
      </c>
      <c r="H147" s="20">
        <v>71.88</v>
      </c>
      <c r="I147" s="20">
        <v>91.27</v>
      </c>
      <c r="J147" s="21">
        <v>3285.72</v>
      </c>
    </row>
    <row r="148" spans="1:10" s="11" customFormat="1" ht="48" customHeight="1" x14ac:dyDescent="0.2">
      <c r="A148" s="32"/>
      <c r="B148" s="33"/>
      <c r="C148" s="32"/>
      <c r="D148" s="32"/>
      <c r="E148" s="34"/>
      <c r="F148" s="35"/>
      <c r="G148" s="21"/>
      <c r="H148" s="20"/>
      <c r="I148" s="21"/>
      <c r="J148" s="21"/>
    </row>
    <row r="149" spans="1:10" s="31" customFormat="1" ht="24" customHeight="1" x14ac:dyDescent="0.2">
      <c r="A149" s="28" t="s">
        <v>419</v>
      </c>
      <c r="B149" s="28"/>
      <c r="C149" s="28"/>
      <c r="D149" s="28" t="s">
        <v>420</v>
      </c>
      <c r="E149" s="28"/>
      <c r="F149" s="29"/>
      <c r="G149" s="28"/>
      <c r="H149" s="30"/>
      <c r="I149" s="30"/>
      <c r="J149" s="36">
        <v>89746.97</v>
      </c>
    </row>
    <row r="150" spans="1:10" s="11" customFormat="1" ht="24" customHeight="1" x14ac:dyDescent="0.2">
      <c r="A150" s="16" t="s">
        <v>421</v>
      </c>
      <c r="B150" s="17" t="s">
        <v>422</v>
      </c>
      <c r="C150" s="16" t="s">
        <v>30</v>
      </c>
      <c r="D150" s="16" t="s">
        <v>423</v>
      </c>
      <c r="E150" s="18" t="s">
        <v>32</v>
      </c>
      <c r="F150" s="19">
        <v>1302.42</v>
      </c>
      <c r="G150" s="20">
        <v>1.51</v>
      </c>
      <c r="H150" s="20">
        <v>1.63</v>
      </c>
      <c r="I150" s="20">
        <v>2.06</v>
      </c>
      <c r="J150" s="21">
        <v>2682.98</v>
      </c>
    </row>
    <row r="151" spans="1:10" s="11" customFormat="1" ht="24" customHeight="1" x14ac:dyDescent="0.2">
      <c r="A151" s="16" t="s">
        <v>424</v>
      </c>
      <c r="B151" s="17" t="s">
        <v>425</v>
      </c>
      <c r="C151" s="16" t="s">
        <v>30</v>
      </c>
      <c r="D151" s="16" t="s">
        <v>426</v>
      </c>
      <c r="E151" s="18" t="s">
        <v>32</v>
      </c>
      <c r="F151" s="19">
        <v>777.89</v>
      </c>
      <c r="G151" s="20">
        <v>1.77</v>
      </c>
      <c r="H151" s="20">
        <v>1.91</v>
      </c>
      <c r="I151" s="20">
        <v>2.42</v>
      </c>
      <c r="J151" s="21">
        <v>1882.49</v>
      </c>
    </row>
    <row r="152" spans="1:10" s="11" customFormat="1" ht="36" customHeight="1" x14ac:dyDescent="0.2">
      <c r="A152" s="16" t="s">
        <v>427</v>
      </c>
      <c r="B152" s="17" t="s">
        <v>428</v>
      </c>
      <c r="C152" s="16" t="s">
        <v>30</v>
      </c>
      <c r="D152" s="16" t="s">
        <v>429</v>
      </c>
      <c r="E152" s="18" t="s">
        <v>32</v>
      </c>
      <c r="F152" s="19">
        <v>417.65</v>
      </c>
      <c r="G152" s="20">
        <v>1.62</v>
      </c>
      <c r="H152" s="20">
        <v>1.75</v>
      </c>
      <c r="I152" s="20">
        <v>2.2200000000000002</v>
      </c>
      <c r="J152" s="21">
        <v>927.18</v>
      </c>
    </row>
    <row r="153" spans="1:10" s="11" customFormat="1" ht="24" customHeight="1" x14ac:dyDescent="0.2">
      <c r="A153" s="16" t="s">
        <v>430</v>
      </c>
      <c r="B153" s="17" t="s">
        <v>431</v>
      </c>
      <c r="C153" s="16" t="s">
        <v>30</v>
      </c>
      <c r="D153" s="16" t="s">
        <v>432</v>
      </c>
      <c r="E153" s="18" t="s">
        <v>32</v>
      </c>
      <c r="F153" s="19">
        <v>1142.8499999999999</v>
      </c>
      <c r="G153" s="20">
        <v>9.4700000000000006</v>
      </c>
      <c r="H153" s="20">
        <v>10.24</v>
      </c>
      <c r="I153" s="20">
        <v>13</v>
      </c>
      <c r="J153" s="21">
        <v>14857.05</v>
      </c>
    </row>
    <row r="154" spans="1:10" s="11" customFormat="1" ht="24" customHeight="1" x14ac:dyDescent="0.2">
      <c r="A154" s="16" t="s">
        <v>433</v>
      </c>
      <c r="B154" s="17" t="s">
        <v>434</v>
      </c>
      <c r="C154" s="16" t="s">
        <v>30</v>
      </c>
      <c r="D154" s="16" t="s">
        <v>435</v>
      </c>
      <c r="E154" s="18" t="s">
        <v>32</v>
      </c>
      <c r="F154" s="19">
        <v>777.89</v>
      </c>
      <c r="G154" s="20">
        <v>17.34</v>
      </c>
      <c r="H154" s="20">
        <v>18.75</v>
      </c>
      <c r="I154" s="20">
        <v>23.8</v>
      </c>
      <c r="J154" s="21">
        <v>18513.78</v>
      </c>
    </row>
    <row r="155" spans="1:10" s="11" customFormat="1" ht="24" customHeight="1" x14ac:dyDescent="0.2">
      <c r="A155" s="16" t="s">
        <v>436</v>
      </c>
      <c r="B155" s="17" t="s">
        <v>437</v>
      </c>
      <c r="C155" s="16" t="s">
        <v>30</v>
      </c>
      <c r="D155" s="16" t="s">
        <v>438</v>
      </c>
      <c r="E155" s="18" t="s">
        <v>32</v>
      </c>
      <c r="F155" s="19">
        <v>2387.75</v>
      </c>
      <c r="G155" s="20">
        <v>8.33</v>
      </c>
      <c r="H155" s="20">
        <v>9.01</v>
      </c>
      <c r="I155" s="20">
        <v>11.44</v>
      </c>
      <c r="J155" s="21">
        <v>27315.86</v>
      </c>
    </row>
    <row r="156" spans="1:10" s="11" customFormat="1" ht="24" customHeight="1" x14ac:dyDescent="0.2">
      <c r="A156" s="16" t="s">
        <v>439</v>
      </c>
      <c r="B156" s="17" t="s">
        <v>440</v>
      </c>
      <c r="C156" s="16" t="s">
        <v>30</v>
      </c>
      <c r="D156" s="16" t="s">
        <v>441</v>
      </c>
      <c r="E156" s="18" t="s">
        <v>32</v>
      </c>
      <c r="F156" s="19">
        <v>777.89</v>
      </c>
      <c r="G156" s="20">
        <v>9.57</v>
      </c>
      <c r="H156" s="20">
        <v>10.35</v>
      </c>
      <c r="I156" s="20">
        <v>13.14</v>
      </c>
      <c r="J156" s="21">
        <v>10221.469999999999</v>
      </c>
    </row>
    <row r="157" spans="1:10" s="11" customFormat="1" ht="36" customHeight="1" x14ac:dyDescent="0.2">
      <c r="A157" s="16" t="s">
        <v>442</v>
      </c>
      <c r="B157" s="17" t="s">
        <v>443</v>
      </c>
      <c r="C157" s="16" t="s">
        <v>30</v>
      </c>
      <c r="D157" s="16" t="s">
        <v>444</v>
      </c>
      <c r="E157" s="18" t="s">
        <v>32</v>
      </c>
      <c r="F157" s="19">
        <v>417.65</v>
      </c>
      <c r="G157" s="20">
        <v>10.77</v>
      </c>
      <c r="H157" s="20">
        <v>11.64</v>
      </c>
      <c r="I157" s="20">
        <v>14.78</v>
      </c>
      <c r="J157" s="21">
        <v>6172.86</v>
      </c>
    </row>
    <row r="158" spans="1:10" s="11" customFormat="1" ht="24" customHeight="1" x14ac:dyDescent="0.2">
      <c r="A158" s="16" t="s">
        <v>445</v>
      </c>
      <c r="B158" s="17" t="s">
        <v>446</v>
      </c>
      <c r="C158" s="16" t="s">
        <v>20</v>
      </c>
      <c r="D158" s="16" t="s">
        <v>447</v>
      </c>
      <c r="E158" s="18" t="s">
        <v>32</v>
      </c>
      <c r="F158" s="19">
        <v>259.62</v>
      </c>
      <c r="G158" s="20">
        <v>20.12</v>
      </c>
      <c r="H158" s="20">
        <v>21.76</v>
      </c>
      <c r="I158" s="20">
        <v>27.63</v>
      </c>
      <c r="J158" s="21">
        <v>7173.3</v>
      </c>
    </row>
    <row r="159" spans="1:10" s="11" customFormat="1" ht="24" customHeight="1" x14ac:dyDescent="0.2">
      <c r="A159" s="32"/>
      <c r="B159" s="33"/>
      <c r="C159" s="32"/>
      <c r="D159" s="32"/>
      <c r="E159" s="34"/>
      <c r="F159" s="35"/>
      <c r="G159" s="21"/>
      <c r="H159" s="20"/>
      <c r="I159" s="21"/>
      <c r="J159" s="21"/>
    </row>
    <row r="160" spans="1:10" s="31" customFormat="1" ht="24" customHeight="1" x14ac:dyDescent="0.2">
      <c r="A160" s="28" t="s">
        <v>448</v>
      </c>
      <c r="B160" s="28"/>
      <c r="C160" s="28"/>
      <c r="D160" s="28" t="s">
        <v>449</v>
      </c>
      <c r="E160" s="28"/>
      <c r="F160" s="29"/>
      <c r="G160" s="28"/>
      <c r="H160" s="30"/>
      <c r="I160" s="30"/>
      <c r="J160" s="36">
        <v>13317.48</v>
      </c>
    </row>
    <row r="161" spans="1:10" s="11" customFormat="1" ht="36" customHeight="1" x14ac:dyDescent="0.2">
      <c r="A161" s="16" t="s">
        <v>450</v>
      </c>
      <c r="B161" s="17" t="s">
        <v>451</v>
      </c>
      <c r="C161" s="16" t="s">
        <v>30</v>
      </c>
      <c r="D161" s="16" t="s">
        <v>452</v>
      </c>
      <c r="E161" s="18" t="s">
        <v>118</v>
      </c>
      <c r="F161" s="19">
        <v>50</v>
      </c>
      <c r="G161" s="20">
        <v>13.78</v>
      </c>
      <c r="H161" s="20">
        <v>14.9</v>
      </c>
      <c r="I161" s="20">
        <v>18.920000000000002</v>
      </c>
      <c r="J161" s="21">
        <v>946</v>
      </c>
    </row>
    <row r="162" spans="1:10" s="11" customFormat="1" ht="36" customHeight="1" x14ac:dyDescent="0.2">
      <c r="A162" s="16" t="s">
        <v>453</v>
      </c>
      <c r="B162" s="17" t="s">
        <v>454</v>
      </c>
      <c r="C162" s="16" t="s">
        <v>30</v>
      </c>
      <c r="D162" s="16" t="s">
        <v>455</v>
      </c>
      <c r="E162" s="18" t="s">
        <v>118</v>
      </c>
      <c r="F162" s="19">
        <v>60</v>
      </c>
      <c r="G162" s="20">
        <v>19.75</v>
      </c>
      <c r="H162" s="20">
        <v>21.36</v>
      </c>
      <c r="I162" s="20">
        <v>27.12</v>
      </c>
      <c r="J162" s="21">
        <v>1627.2</v>
      </c>
    </row>
    <row r="163" spans="1:10" s="11" customFormat="1" ht="24" customHeight="1" x14ac:dyDescent="0.2">
      <c r="A163" s="16" t="s">
        <v>456</v>
      </c>
      <c r="B163" s="17" t="s">
        <v>457</v>
      </c>
      <c r="C163" s="16" t="s">
        <v>30</v>
      </c>
      <c r="D163" s="16" t="s">
        <v>458</v>
      </c>
      <c r="E163" s="18" t="s">
        <v>118</v>
      </c>
      <c r="F163" s="19">
        <v>12</v>
      </c>
      <c r="G163" s="20">
        <v>10.92</v>
      </c>
      <c r="H163" s="20">
        <v>11.81</v>
      </c>
      <c r="I163" s="20">
        <v>14.99</v>
      </c>
      <c r="J163" s="21">
        <v>179.88</v>
      </c>
    </row>
    <row r="164" spans="1:10" s="11" customFormat="1" ht="36" customHeight="1" x14ac:dyDescent="0.2">
      <c r="A164" s="16" t="s">
        <v>459</v>
      </c>
      <c r="B164" s="17" t="s">
        <v>460</v>
      </c>
      <c r="C164" s="16" t="s">
        <v>30</v>
      </c>
      <c r="D164" s="16" t="s">
        <v>461</v>
      </c>
      <c r="E164" s="18" t="s">
        <v>82</v>
      </c>
      <c r="F164" s="19">
        <v>19</v>
      </c>
      <c r="G164" s="20">
        <v>5.55</v>
      </c>
      <c r="H164" s="20">
        <v>6</v>
      </c>
      <c r="I164" s="20">
        <v>7.61</v>
      </c>
      <c r="J164" s="21">
        <v>144.59</v>
      </c>
    </row>
    <row r="165" spans="1:10" s="11" customFormat="1" ht="36" customHeight="1" x14ac:dyDescent="0.2">
      <c r="A165" s="16" t="s">
        <v>462</v>
      </c>
      <c r="B165" s="17" t="s">
        <v>463</v>
      </c>
      <c r="C165" s="16" t="s">
        <v>30</v>
      </c>
      <c r="D165" s="16" t="s">
        <v>464</v>
      </c>
      <c r="E165" s="18" t="s">
        <v>82</v>
      </c>
      <c r="F165" s="19">
        <v>13</v>
      </c>
      <c r="G165" s="20">
        <v>7.77</v>
      </c>
      <c r="H165" s="20">
        <v>8.4</v>
      </c>
      <c r="I165" s="20">
        <v>10.66</v>
      </c>
      <c r="J165" s="21">
        <v>138.58000000000001</v>
      </c>
    </row>
    <row r="166" spans="1:10" s="11" customFormat="1" ht="36" customHeight="1" x14ac:dyDescent="0.2">
      <c r="A166" s="16" t="s">
        <v>465</v>
      </c>
      <c r="B166" s="17" t="s">
        <v>466</v>
      </c>
      <c r="C166" s="16" t="s">
        <v>30</v>
      </c>
      <c r="D166" s="16" t="s">
        <v>467</v>
      </c>
      <c r="E166" s="18" t="s">
        <v>82</v>
      </c>
      <c r="F166" s="19">
        <v>2</v>
      </c>
      <c r="G166" s="20">
        <v>7.79</v>
      </c>
      <c r="H166" s="20">
        <v>8.42</v>
      </c>
      <c r="I166" s="20">
        <v>10.69</v>
      </c>
      <c r="J166" s="21">
        <v>21.38</v>
      </c>
    </row>
    <row r="167" spans="1:10" s="11" customFormat="1" ht="36" customHeight="1" x14ac:dyDescent="0.2">
      <c r="A167" s="16" t="s">
        <v>468</v>
      </c>
      <c r="B167" s="17" t="s">
        <v>469</v>
      </c>
      <c r="C167" s="16" t="s">
        <v>30</v>
      </c>
      <c r="D167" s="16" t="s">
        <v>470</v>
      </c>
      <c r="E167" s="18" t="s">
        <v>82</v>
      </c>
      <c r="F167" s="19">
        <v>36</v>
      </c>
      <c r="G167" s="20">
        <v>10.74</v>
      </c>
      <c r="H167" s="20">
        <v>11.61</v>
      </c>
      <c r="I167" s="20">
        <v>14.74</v>
      </c>
      <c r="J167" s="21">
        <v>530.64</v>
      </c>
    </row>
    <row r="168" spans="1:10" s="11" customFormat="1" ht="48" customHeight="1" x14ac:dyDescent="0.2">
      <c r="A168" s="16" t="s">
        <v>471</v>
      </c>
      <c r="B168" s="17" t="s">
        <v>472</v>
      </c>
      <c r="C168" s="16" t="s">
        <v>30</v>
      </c>
      <c r="D168" s="16" t="s">
        <v>473</v>
      </c>
      <c r="E168" s="18" t="s">
        <v>82</v>
      </c>
      <c r="F168" s="19">
        <v>5</v>
      </c>
      <c r="G168" s="20">
        <v>15.54</v>
      </c>
      <c r="H168" s="20">
        <v>16.8</v>
      </c>
      <c r="I168" s="20">
        <v>21.33</v>
      </c>
      <c r="J168" s="21">
        <v>106.65</v>
      </c>
    </row>
    <row r="169" spans="1:10" s="11" customFormat="1" ht="36" customHeight="1" x14ac:dyDescent="0.2">
      <c r="A169" s="16" t="s">
        <v>474</v>
      </c>
      <c r="B169" s="17" t="s">
        <v>475</v>
      </c>
      <c r="C169" s="16" t="s">
        <v>30</v>
      </c>
      <c r="D169" s="16" t="s">
        <v>476</v>
      </c>
      <c r="E169" s="18" t="s">
        <v>82</v>
      </c>
      <c r="F169" s="19">
        <v>23</v>
      </c>
      <c r="G169" s="20">
        <v>7.78</v>
      </c>
      <c r="H169" s="20">
        <v>8.41</v>
      </c>
      <c r="I169" s="20">
        <v>10.67</v>
      </c>
      <c r="J169" s="21">
        <v>245.41</v>
      </c>
    </row>
    <row r="170" spans="1:10" s="11" customFormat="1" ht="36" customHeight="1" x14ac:dyDescent="0.2">
      <c r="A170" s="16" t="s">
        <v>477</v>
      </c>
      <c r="B170" s="17" t="s">
        <v>478</v>
      </c>
      <c r="C170" s="16" t="s">
        <v>30</v>
      </c>
      <c r="D170" s="16" t="s">
        <v>479</v>
      </c>
      <c r="E170" s="18" t="s">
        <v>82</v>
      </c>
      <c r="F170" s="19">
        <v>6</v>
      </c>
      <c r="G170" s="20">
        <v>11.53</v>
      </c>
      <c r="H170" s="20">
        <v>12.47</v>
      </c>
      <c r="I170" s="20">
        <v>15.83</v>
      </c>
      <c r="J170" s="21">
        <v>94.98</v>
      </c>
    </row>
    <row r="171" spans="1:10" s="11" customFormat="1" ht="24" customHeight="1" x14ac:dyDescent="0.2">
      <c r="A171" s="16" t="s">
        <v>480</v>
      </c>
      <c r="B171" s="17" t="s">
        <v>481</v>
      </c>
      <c r="C171" s="16" t="s">
        <v>30</v>
      </c>
      <c r="D171" s="16" t="s">
        <v>482</v>
      </c>
      <c r="E171" s="18" t="s">
        <v>82</v>
      </c>
      <c r="F171" s="19">
        <v>3</v>
      </c>
      <c r="G171" s="20">
        <v>12.3</v>
      </c>
      <c r="H171" s="20">
        <v>13.3</v>
      </c>
      <c r="I171" s="20">
        <v>16.88</v>
      </c>
      <c r="J171" s="21">
        <v>50.64</v>
      </c>
    </row>
    <row r="172" spans="1:10" s="11" customFormat="1" ht="36" customHeight="1" x14ac:dyDescent="0.2">
      <c r="A172" s="16" t="s">
        <v>483</v>
      </c>
      <c r="B172" s="17" t="s">
        <v>484</v>
      </c>
      <c r="C172" s="16" t="s">
        <v>30</v>
      </c>
      <c r="D172" s="16" t="s">
        <v>485</v>
      </c>
      <c r="E172" s="18" t="s">
        <v>82</v>
      </c>
      <c r="F172" s="19">
        <v>17</v>
      </c>
      <c r="G172" s="20">
        <v>4.18</v>
      </c>
      <c r="H172" s="20">
        <v>4.5199999999999996</v>
      </c>
      <c r="I172" s="20">
        <v>5.73</v>
      </c>
      <c r="J172" s="21">
        <v>97.41</v>
      </c>
    </row>
    <row r="173" spans="1:10" s="11" customFormat="1" ht="36" customHeight="1" x14ac:dyDescent="0.2">
      <c r="A173" s="16" t="s">
        <v>486</v>
      </c>
      <c r="B173" s="17" t="s">
        <v>487</v>
      </c>
      <c r="C173" s="16" t="s">
        <v>30</v>
      </c>
      <c r="D173" s="16" t="s">
        <v>488</v>
      </c>
      <c r="E173" s="18" t="s">
        <v>82</v>
      </c>
      <c r="F173" s="19">
        <v>15</v>
      </c>
      <c r="G173" s="20">
        <v>5.85</v>
      </c>
      <c r="H173" s="20">
        <v>6.32</v>
      </c>
      <c r="I173" s="20">
        <v>8.02</v>
      </c>
      <c r="J173" s="21">
        <v>120.3</v>
      </c>
    </row>
    <row r="174" spans="1:10" s="11" customFormat="1" ht="24" customHeight="1" x14ac:dyDescent="0.2">
      <c r="A174" s="16" t="s">
        <v>489</v>
      </c>
      <c r="B174" s="17" t="s">
        <v>490</v>
      </c>
      <c r="C174" s="16" t="s">
        <v>30</v>
      </c>
      <c r="D174" s="16" t="s">
        <v>491</v>
      </c>
      <c r="E174" s="18" t="s">
        <v>82</v>
      </c>
      <c r="F174" s="19">
        <v>3</v>
      </c>
      <c r="G174" s="20">
        <v>5.94</v>
      </c>
      <c r="H174" s="20">
        <v>6.42</v>
      </c>
      <c r="I174" s="20">
        <v>8.15</v>
      </c>
      <c r="J174" s="21">
        <v>24.45</v>
      </c>
    </row>
    <row r="175" spans="1:10" s="11" customFormat="1" ht="36" customHeight="1" x14ac:dyDescent="0.2">
      <c r="A175" s="16" t="s">
        <v>492</v>
      </c>
      <c r="B175" s="17" t="s">
        <v>493</v>
      </c>
      <c r="C175" s="16" t="s">
        <v>30</v>
      </c>
      <c r="D175" s="16" t="s">
        <v>494</v>
      </c>
      <c r="E175" s="18" t="s">
        <v>82</v>
      </c>
      <c r="F175" s="19">
        <v>1</v>
      </c>
      <c r="G175" s="20">
        <v>3.09</v>
      </c>
      <c r="H175" s="20">
        <v>3.34</v>
      </c>
      <c r="I175" s="20">
        <v>4.24</v>
      </c>
      <c r="J175" s="21">
        <v>4.24</v>
      </c>
    </row>
    <row r="176" spans="1:10" s="11" customFormat="1" ht="48" customHeight="1" x14ac:dyDescent="0.2">
      <c r="A176" s="16" t="s">
        <v>495</v>
      </c>
      <c r="B176" s="17" t="s">
        <v>496</v>
      </c>
      <c r="C176" s="16" t="s">
        <v>30</v>
      </c>
      <c r="D176" s="16" t="s">
        <v>497</v>
      </c>
      <c r="E176" s="18" t="s">
        <v>82</v>
      </c>
      <c r="F176" s="19">
        <v>13</v>
      </c>
      <c r="G176" s="20">
        <v>5.77</v>
      </c>
      <c r="H176" s="20">
        <v>6.24</v>
      </c>
      <c r="I176" s="20">
        <v>7.92</v>
      </c>
      <c r="J176" s="21">
        <v>102.96</v>
      </c>
    </row>
    <row r="177" spans="1:10" s="11" customFormat="1" ht="48" customHeight="1" x14ac:dyDescent="0.2">
      <c r="A177" s="16" t="s">
        <v>498</v>
      </c>
      <c r="B177" s="17" t="s">
        <v>499</v>
      </c>
      <c r="C177" s="16" t="s">
        <v>30</v>
      </c>
      <c r="D177" s="16" t="s">
        <v>500</v>
      </c>
      <c r="E177" s="18" t="s">
        <v>82</v>
      </c>
      <c r="F177" s="19">
        <v>14</v>
      </c>
      <c r="G177" s="20">
        <v>4.26</v>
      </c>
      <c r="H177" s="20">
        <v>4.5999999999999996</v>
      </c>
      <c r="I177" s="20">
        <v>5.84</v>
      </c>
      <c r="J177" s="21">
        <v>81.760000000000005</v>
      </c>
    </row>
    <row r="178" spans="1:10" s="11" customFormat="1" ht="60" customHeight="1" x14ac:dyDescent="0.2">
      <c r="A178" s="16" t="s">
        <v>501</v>
      </c>
      <c r="B178" s="17" t="s">
        <v>502</v>
      </c>
      <c r="C178" s="16" t="s">
        <v>30</v>
      </c>
      <c r="D178" s="16" t="s">
        <v>503</v>
      </c>
      <c r="E178" s="18" t="s">
        <v>82</v>
      </c>
      <c r="F178" s="19">
        <v>4</v>
      </c>
      <c r="G178" s="20">
        <v>7.79</v>
      </c>
      <c r="H178" s="20">
        <v>8.42</v>
      </c>
      <c r="I178" s="20">
        <v>10.69</v>
      </c>
      <c r="J178" s="21">
        <v>42.76</v>
      </c>
    </row>
    <row r="179" spans="1:10" s="11" customFormat="1" ht="36" customHeight="1" x14ac:dyDescent="0.2">
      <c r="A179" s="16" t="s">
        <v>504</v>
      </c>
      <c r="B179" s="17" t="s">
        <v>505</v>
      </c>
      <c r="C179" s="16" t="s">
        <v>30</v>
      </c>
      <c r="D179" s="16" t="s">
        <v>506</v>
      </c>
      <c r="E179" s="18" t="s">
        <v>82</v>
      </c>
      <c r="F179" s="19">
        <v>1</v>
      </c>
      <c r="G179" s="20">
        <v>5.88</v>
      </c>
      <c r="H179" s="20">
        <v>6.36</v>
      </c>
      <c r="I179" s="20">
        <v>8.07</v>
      </c>
      <c r="J179" s="21">
        <v>8.07</v>
      </c>
    </row>
    <row r="180" spans="1:10" s="11" customFormat="1" ht="24" customHeight="1" x14ac:dyDescent="0.2">
      <c r="A180" s="16" t="s">
        <v>507</v>
      </c>
      <c r="B180" s="17" t="s">
        <v>508</v>
      </c>
      <c r="C180" s="16" t="s">
        <v>104</v>
      </c>
      <c r="D180" s="16" t="s">
        <v>509</v>
      </c>
      <c r="E180" s="18" t="s">
        <v>131</v>
      </c>
      <c r="F180" s="19">
        <v>18</v>
      </c>
      <c r="G180" s="20">
        <v>177.52</v>
      </c>
      <c r="H180" s="20">
        <v>192.01</v>
      </c>
      <c r="I180" s="20">
        <v>243.81</v>
      </c>
      <c r="J180" s="21">
        <v>4388.58</v>
      </c>
    </row>
    <row r="181" spans="1:10" s="11" customFormat="1" ht="24" customHeight="1" x14ac:dyDescent="0.2">
      <c r="A181" s="16" t="s">
        <v>510</v>
      </c>
      <c r="B181" s="17" t="s">
        <v>511</v>
      </c>
      <c r="C181" s="16" t="s">
        <v>104</v>
      </c>
      <c r="D181" s="16" t="s">
        <v>512</v>
      </c>
      <c r="E181" s="18" t="s">
        <v>131</v>
      </c>
      <c r="F181" s="19">
        <v>22</v>
      </c>
      <c r="G181" s="20">
        <v>3.7</v>
      </c>
      <c r="H181" s="20">
        <v>4</v>
      </c>
      <c r="I181" s="20">
        <v>5.07</v>
      </c>
      <c r="J181" s="21">
        <v>111.54</v>
      </c>
    </row>
    <row r="182" spans="1:10" s="11" customFormat="1" ht="48" customHeight="1" x14ac:dyDescent="0.2">
      <c r="A182" s="16" t="s">
        <v>513</v>
      </c>
      <c r="B182" s="17" t="s">
        <v>514</v>
      </c>
      <c r="C182" s="16" t="s">
        <v>30</v>
      </c>
      <c r="D182" s="16" t="s">
        <v>515</v>
      </c>
      <c r="E182" s="18" t="s">
        <v>82</v>
      </c>
      <c r="F182" s="19">
        <v>3</v>
      </c>
      <c r="G182" s="20">
        <v>79.91</v>
      </c>
      <c r="H182" s="20">
        <v>86.43</v>
      </c>
      <c r="I182" s="20">
        <v>109.74</v>
      </c>
      <c r="J182" s="21">
        <v>329.22</v>
      </c>
    </row>
    <row r="183" spans="1:10" s="11" customFormat="1" ht="36" customHeight="1" x14ac:dyDescent="0.2">
      <c r="A183" s="16" t="s">
        <v>516</v>
      </c>
      <c r="B183" s="17" t="s">
        <v>517</v>
      </c>
      <c r="C183" s="16" t="s">
        <v>30</v>
      </c>
      <c r="D183" s="16" t="s">
        <v>518</v>
      </c>
      <c r="E183" s="18" t="s">
        <v>82</v>
      </c>
      <c r="F183" s="19">
        <v>1</v>
      </c>
      <c r="G183" s="20">
        <v>59.25</v>
      </c>
      <c r="H183" s="20">
        <v>64.08</v>
      </c>
      <c r="I183" s="20">
        <v>81.36</v>
      </c>
      <c r="J183" s="21">
        <v>81.36</v>
      </c>
    </row>
    <row r="184" spans="1:10" s="11" customFormat="1" ht="60" customHeight="1" x14ac:dyDescent="0.2">
      <c r="A184" s="16" t="s">
        <v>519</v>
      </c>
      <c r="B184" s="17" t="s">
        <v>520</v>
      </c>
      <c r="C184" s="16" t="s">
        <v>30</v>
      </c>
      <c r="D184" s="16" t="s">
        <v>521</v>
      </c>
      <c r="E184" s="18" t="s">
        <v>82</v>
      </c>
      <c r="F184" s="19">
        <v>13</v>
      </c>
      <c r="G184" s="20">
        <v>110.21</v>
      </c>
      <c r="H184" s="20">
        <v>119.21</v>
      </c>
      <c r="I184" s="20">
        <v>151.37</v>
      </c>
      <c r="J184" s="21">
        <v>1967.81</v>
      </c>
    </row>
    <row r="185" spans="1:10" s="11" customFormat="1" ht="48" customHeight="1" x14ac:dyDescent="0.2">
      <c r="A185" s="23" t="s">
        <v>522</v>
      </c>
      <c r="B185" s="24" t="s">
        <v>523</v>
      </c>
      <c r="C185" s="23" t="s">
        <v>30</v>
      </c>
      <c r="D185" s="23" t="s">
        <v>524</v>
      </c>
      <c r="E185" s="25" t="s">
        <v>82</v>
      </c>
      <c r="F185" s="26">
        <v>1</v>
      </c>
      <c r="G185" s="27">
        <v>1038.71</v>
      </c>
      <c r="H185" s="20">
        <v>1123.54</v>
      </c>
      <c r="I185" s="20">
        <v>1426.67</v>
      </c>
      <c r="J185" s="21">
        <v>1426.67</v>
      </c>
    </row>
    <row r="186" spans="1:10" s="11" customFormat="1" ht="24" customHeight="1" x14ac:dyDescent="0.2">
      <c r="A186" s="16" t="s">
        <v>525</v>
      </c>
      <c r="B186" s="17" t="s">
        <v>526</v>
      </c>
      <c r="C186" s="16" t="s">
        <v>30</v>
      </c>
      <c r="D186" s="16" t="s">
        <v>527</v>
      </c>
      <c r="E186" s="18" t="s">
        <v>118</v>
      </c>
      <c r="F186" s="19">
        <v>40</v>
      </c>
      <c r="G186" s="20">
        <v>8.09</v>
      </c>
      <c r="H186" s="20">
        <v>8.75</v>
      </c>
      <c r="I186" s="20">
        <v>11.11</v>
      </c>
      <c r="J186" s="21">
        <v>444.4</v>
      </c>
    </row>
    <row r="187" spans="1:10" s="11" customFormat="1" ht="24" customHeight="1" x14ac:dyDescent="0.2">
      <c r="A187" s="32"/>
      <c r="B187" s="33"/>
      <c r="C187" s="32"/>
      <c r="D187" s="32"/>
      <c r="E187" s="34"/>
      <c r="F187" s="35"/>
      <c r="G187" s="21"/>
      <c r="H187" s="20"/>
      <c r="I187" s="21"/>
      <c r="J187" s="21"/>
    </row>
    <row r="188" spans="1:10" s="31" customFormat="1" ht="24" customHeight="1" x14ac:dyDescent="0.2">
      <c r="A188" s="28" t="s">
        <v>528</v>
      </c>
      <c r="B188" s="28"/>
      <c r="C188" s="28"/>
      <c r="D188" s="28" t="s">
        <v>529</v>
      </c>
      <c r="E188" s="28"/>
      <c r="F188" s="29"/>
      <c r="G188" s="28"/>
      <c r="H188" s="30"/>
      <c r="I188" s="30"/>
      <c r="J188" s="36">
        <v>17756.960000000003</v>
      </c>
    </row>
    <row r="189" spans="1:10" s="11" customFormat="1" ht="36" customHeight="1" x14ac:dyDescent="0.2">
      <c r="A189" s="16" t="s">
        <v>530</v>
      </c>
      <c r="B189" s="17" t="s">
        <v>531</v>
      </c>
      <c r="C189" s="16" t="s">
        <v>30</v>
      </c>
      <c r="D189" s="16" t="s">
        <v>532</v>
      </c>
      <c r="E189" s="18" t="s">
        <v>118</v>
      </c>
      <c r="F189" s="19">
        <v>12</v>
      </c>
      <c r="G189" s="20">
        <v>12.47</v>
      </c>
      <c r="H189" s="20">
        <v>13.48</v>
      </c>
      <c r="I189" s="20">
        <v>17.11</v>
      </c>
      <c r="J189" s="21">
        <v>205.32</v>
      </c>
    </row>
    <row r="190" spans="1:10" s="11" customFormat="1" ht="36" customHeight="1" x14ac:dyDescent="0.2">
      <c r="A190" s="16" t="s">
        <v>533</v>
      </c>
      <c r="B190" s="17" t="s">
        <v>534</v>
      </c>
      <c r="C190" s="16" t="s">
        <v>30</v>
      </c>
      <c r="D190" s="16" t="s">
        <v>535</v>
      </c>
      <c r="E190" s="18" t="s">
        <v>118</v>
      </c>
      <c r="F190" s="19">
        <v>50</v>
      </c>
      <c r="G190" s="20">
        <v>8.26</v>
      </c>
      <c r="H190" s="20">
        <v>8.93</v>
      </c>
      <c r="I190" s="20">
        <v>11.33</v>
      </c>
      <c r="J190" s="21">
        <v>566.5</v>
      </c>
    </row>
    <row r="191" spans="1:10" s="11" customFormat="1" ht="36" customHeight="1" x14ac:dyDescent="0.2">
      <c r="A191" s="16" t="s">
        <v>536</v>
      </c>
      <c r="B191" s="17" t="s">
        <v>537</v>
      </c>
      <c r="C191" s="16" t="s">
        <v>30</v>
      </c>
      <c r="D191" s="16" t="s">
        <v>538</v>
      </c>
      <c r="E191" s="18" t="s">
        <v>118</v>
      </c>
      <c r="F191" s="19">
        <v>130</v>
      </c>
      <c r="G191" s="20">
        <v>36.11</v>
      </c>
      <c r="H191" s="20">
        <v>39.049999999999997</v>
      </c>
      <c r="I191" s="20">
        <v>49.58</v>
      </c>
      <c r="J191" s="21">
        <v>6445.4</v>
      </c>
    </row>
    <row r="192" spans="1:10" s="11" customFormat="1" ht="48" customHeight="1" x14ac:dyDescent="0.2">
      <c r="A192" s="16" t="s">
        <v>539</v>
      </c>
      <c r="B192" s="17" t="s">
        <v>540</v>
      </c>
      <c r="C192" s="16" t="s">
        <v>30</v>
      </c>
      <c r="D192" s="16" t="s">
        <v>541</v>
      </c>
      <c r="E192" s="18" t="s">
        <v>82</v>
      </c>
      <c r="F192" s="19">
        <v>5</v>
      </c>
      <c r="G192" s="20">
        <v>4.66</v>
      </c>
      <c r="H192" s="20">
        <v>5.04</v>
      </c>
      <c r="I192" s="20">
        <v>6.39</v>
      </c>
      <c r="J192" s="21">
        <v>31.95</v>
      </c>
    </row>
    <row r="193" spans="1:10" s="11" customFormat="1" ht="48" customHeight="1" x14ac:dyDescent="0.2">
      <c r="A193" s="16" t="s">
        <v>542</v>
      </c>
      <c r="B193" s="17" t="s">
        <v>543</v>
      </c>
      <c r="C193" s="16" t="s">
        <v>30</v>
      </c>
      <c r="D193" s="16" t="s">
        <v>544</v>
      </c>
      <c r="E193" s="18" t="s">
        <v>82</v>
      </c>
      <c r="F193" s="19">
        <v>13</v>
      </c>
      <c r="G193" s="20">
        <v>7.59</v>
      </c>
      <c r="H193" s="20">
        <v>8.1999999999999993</v>
      </c>
      <c r="I193" s="20">
        <v>10.41</v>
      </c>
      <c r="J193" s="21">
        <v>135.33000000000001</v>
      </c>
    </row>
    <row r="194" spans="1:10" s="11" customFormat="1" ht="48" customHeight="1" x14ac:dyDescent="0.2">
      <c r="A194" s="16" t="s">
        <v>545</v>
      </c>
      <c r="B194" s="17" t="s">
        <v>546</v>
      </c>
      <c r="C194" s="16" t="s">
        <v>30</v>
      </c>
      <c r="D194" s="16" t="s">
        <v>547</v>
      </c>
      <c r="E194" s="18" t="s">
        <v>82</v>
      </c>
      <c r="F194" s="19">
        <v>22</v>
      </c>
      <c r="G194" s="20">
        <v>6.46</v>
      </c>
      <c r="H194" s="20">
        <v>6.98</v>
      </c>
      <c r="I194" s="20">
        <v>8.86</v>
      </c>
      <c r="J194" s="21">
        <v>194.92</v>
      </c>
    </row>
    <row r="195" spans="1:10" s="11" customFormat="1" ht="48" customHeight="1" x14ac:dyDescent="0.2">
      <c r="A195" s="16" t="s">
        <v>548</v>
      </c>
      <c r="B195" s="17" t="s">
        <v>549</v>
      </c>
      <c r="C195" s="16" t="s">
        <v>30</v>
      </c>
      <c r="D195" s="16" t="s">
        <v>550</v>
      </c>
      <c r="E195" s="18" t="s">
        <v>82</v>
      </c>
      <c r="F195" s="19">
        <v>15</v>
      </c>
      <c r="G195" s="20">
        <v>7.17</v>
      </c>
      <c r="H195" s="20">
        <v>7.75</v>
      </c>
      <c r="I195" s="20">
        <v>9.84</v>
      </c>
      <c r="J195" s="21">
        <v>147.6</v>
      </c>
    </row>
    <row r="196" spans="1:10" s="11" customFormat="1" ht="48" customHeight="1" x14ac:dyDescent="0.2">
      <c r="A196" s="16" t="s">
        <v>551</v>
      </c>
      <c r="B196" s="17" t="s">
        <v>552</v>
      </c>
      <c r="C196" s="16" t="s">
        <v>30</v>
      </c>
      <c r="D196" s="16" t="s">
        <v>553</v>
      </c>
      <c r="E196" s="18" t="s">
        <v>82</v>
      </c>
      <c r="F196" s="19">
        <v>19</v>
      </c>
      <c r="G196" s="20">
        <v>16.12</v>
      </c>
      <c r="H196" s="20">
        <v>17.43</v>
      </c>
      <c r="I196" s="20">
        <v>22.13</v>
      </c>
      <c r="J196" s="21">
        <v>420.47</v>
      </c>
    </row>
    <row r="197" spans="1:10" s="11" customFormat="1" ht="24" customHeight="1" x14ac:dyDescent="0.2">
      <c r="A197" s="16" t="s">
        <v>554</v>
      </c>
      <c r="B197" s="17" t="s">
        <v>555</v>
      </c>
      <c r="C197" s="16" t="s">
        <v>104</v>
      </c>
      <c r="D197" s="16" t="s">
        <v>556</v>
      </c>
      <c r="E197" s="18" t="s">
        <v>131</v>
      </c>
      <c r="F197" s="19">
        <v>9</v>
      </c>
      <c r="G197" s="20">
        <v>30.62</v>
      </c>
      <c r="H197" s="20">
        <v>33.119999999999997</v>
      </c>
      <c r="I197" s="20">
        <v>42.05</v>
      </c>
      <c r="J197" s="21">
        <v>378.45</v>
      </c>
    </row>
    <row r="198" spans="1:10" s="11" customFormat="1" ht="36" customHeight="1" x14ac:dyDescent="0.2">
      <c r="A198" s="16" t="s">
        <v>557</v>
      </c>
      <c r="B198" s="17" t="s">
        <v>558</v>
      </c>
      <c r="C198" s="16" t="s">
        <v>30</v>
      </c>
      <c r="D198" s="16" t="s">
        <v>559</v>
      </c>
      <c r="E198" s="18" t="s">
        <v>82</v>
      </c>
      <c r="F198" s="19">
        <v>2</v>
      </c>
      <c r="G198" s="20">
        <v>10.09</v>
      </c>
      <c r="H198" s="20">
        <v>10.91</v>
      </c>
      <c r="I198" s="20">
        <v>13.85</v>
      </c>
      <c r="J198" s="21">
        <v>27.7</v>
      </c>
    </row>
    <row r="199" spans="1:10" s="11" customFormat="1" ht="48" customHeight="1" x14ac:dyDescent="0.2">
      <c r="A199" s="16" t="s">
        <v>560</v>
      </c>
      <c r="B199" s="17" t="s">
        <v>561</v>
      </c>
      <c r="C199" s="16" t="s">
        <v>30</v>
      </c>
      <c r="D199" s="16" t="s">
        <v>562</v>
      </c>
      <c r="E199" s="18" t="s">
        <v>82</v>
      </c>
      <c r="F199" s="19">
        <v>3</v>
      </c>
      <c r="G199" s="20">
        <v>22.1</v>
      </c>
      <c r="H199" s="20">
        <v>23.9</v>
      </c>
      <c r="I199" s="20">
        <v>30.34</v>
      </c>
      <c r="J199" s="21">
        <v>91.02</v>
      </c>
    </row>
    <row r="200" spans="1:10" s="11" customFormat="1" ht="24" customHeight="1" x14ac:dyDescent="0.2">
      <c r="A200" s="16" t="s">
        <v>563</v>
      </c>
      <c r="B200" s="17" t="s">
        <v>564</v>
      </c>
      <c r="C200" s="16" t="s">
        <v>104</v>
      </c>
      <c r="D200" s="16" t="s">
        <v>565</v>
      </c>
      <c r="E200" s="18" t="s">
        <v>131</v>
      </c>
      <c r="F200" s="19">
        <v>10</v>
      </c>
      <c r="G200" s="20">
        <v>29.93</v>
      </c>
      <c r="H200" s="20">
        <v>32.369999999999997</v>
      </c>
      <c r="I200" s="20">
        <v>41.1</v>
      </c>
      <c r="J200" s="21">
        <v>411</v>
      </c>
    </row>
    <row r="201" spans="1:10" s="11" customFormat="1" ht="24" customHeight="1" x14ac:dyDescent="0.2">
      <c r="A201" s="16" t="s">
        <v>566</v>
      </c>
      <c r="B201" s="17" t="s">
        <v>567</v>
      </c>
      <c r="C201" s="16" t="s">
        <v>20</v>
      </c>
      <c r="D201" s="16" t="s">
        <v>568</v>
      </c>
      <c r="E201" s="18" t="s">
        <v>82</v>
      </c>
      <c r="F201" s="19">
        <v>17</v>
      </c>
      <c r="G201" s="20">
        <v>293.73</v>
      </c>
      <c r="H201" s="20">
        <v>317.70999999999998</v>
      </c>
      <c r="I201" s="20">
        <v>403.42</v>
      </c>
      <c r="J201" s="21">
        <v>6858.14</v>
      </c>
    </row>
    <row r="202" spans="1:10" s="11" customFormat="1" ht="36" customHeight="1" x14ac:dyDescent="0.2">
      <c r="A202" s="16" t="s">
        <v>569</v>
      </c>
      <c r="B202" s="17" t="s">
        <v>570</v>
      </c>
      <c r="C202" s="16" t="s">
        <v>30</v>
      </c>
      <c r="D202" s="16" t="s">
        <v>571</v>
      </c>
      <c r="E202" s="18" t="s">
        <v>82</v>
      </c>
      <c r="F202" s="19">
        <v>16</v>
      </c>
      <c r="G202" s="20">
        <v>38.08</v>
      </c>
      <c r="H202" s="20">
        <v>41.19</v>
      </c>
      <c r="I202" s="20">
        <v>52.3</v>
      </c>
      <c r="J202" s="21">
        <v>836.8</v>
      </c>
    </row>
    <row r="203" spans="1:10" s="11" customFormat="1" ht="48" customHeight="1" x14ac:dyDescent="0.2">
      <c r="A203" s="16" t="s">
        <v>572</v>
      </c>
      <c r="B203" s="17" t="s">
        <v>573</v>
      </c>
      <c r="C203" s="16" t="s">
        <v>30</v>
      </c>
      <c r="D203" s="16" t="s">
        <v>574</v>
      </c>
      <c r="E203" s="18" t="s">
        <v>82</v>
      </c>
      <c r="F203" s="19">
        <v>9</v>
      </c>
      <c r="G203" s="20">
        <v>3.97</v>
      </c>
      <c r="H203" s="20">
        <v>4.29</v>
      </c>
      <c r="I203" s="20">
        <v>5.44</v>
      </c>
      <c r="J203" s="21">
        <v>48.96</v>
      </c>
    </row>
    <row r="204" spans="1:10" s="11" customFormat="1" ht="48" customHeight="1" x14ac:dyDescent="0.2">
      <c r="A204" s="16" t="s">
        <v>575</v>
      </c>
      <c r="B204" s="17" t="s">
        <v>576</v>
      </c>
      <c r="C204" s="16" t="s">
        <v>30</v>
      </c>
      <c r="D204" s="16" t="s">
        <v>577</v>
      </c>
      <c r="E204" s="18" t="s">
        <v>82</v>
      </c>
      <c r="F204" s="19">
        <v>7</v>
      </c>
      <c r="G204" s="20">
        <v>6</v>
      </c>
      <c r="H204" s="20">
        <v>6.49</v>
      </c>
      <c r="I204" s="20">
        <v>8.24</v>
      </c>
      <c r="J204" s="21">
        <v>57.68</v>
      </c>
    </row>
    <row r="205" spans="1:10" s="11" customFormat="1" ht="48" customHeight="1" x14ac:dyDescent="0.2">
      <c r="A205" s="16" t="s">
        <v>578</v>
      </c>
      <c r="B205" s="17" t="s">
        <v>579</v>
      </c>
      <c r="C205" s="16" t="s">
        <v>30</v>
      </c>
      <c r="D205" s="16" t="s">
        <v>580</v>
      </c>
      <c r="E205" s="18" t="s">
        <v>82</v>
      </c>
      <c r="F205" s="19">
        <v>11</v>
      </c>
      <c r="G205" s="20">
        <v>12.48</v>
      </c>
      <c r="H205" s="20">
        <v>13.49</v>
      </c>
      <c r="I205" s="20">
        <v>17.12</v>
      </c>
      <c r="J205" s="21">
        <v>188.32</v>
      </c>
    </row>
    <row r="206" spans="1:10" s="11" customFormat="1" ht="24" customHeight="1" x14ac:dyDescent="0.2">
      <c r="A206" s="16" t="s">
        <v>581</v>
      </c>
      <c r="B206" s="17" t="s">
        <v>582</v>
      </c>
      <c r="C206" s="16" t="s">
        <v>88</v>
      </c>
      <c r="D206" s="16" t="s">
        <v>583</v>
      </c>
      <c r="E206" s="18" t="s">
        <v>82</v>
      </c>
      <c r="F206" s="19">
        <v>7</v>
      </c>
      <c r="G206" s="20">
        <v>17.239999999999998</v>
      </c>
      <c r="H206" s="20">
        <v>18.64</v>
      </c>
      <c r="I206" s="20">
        <v>23.66</v>
      </c>
      <c r="J206" s="21">
        <v>165.62</v>
      </c>
    </row>
    <row r="207" spans="1:10" s="11" customFormat="1" ht="24" customHeight="1" x14ac:dyDescent="0.2">
      <c r="A207" s="16" t="s">
        <v>584</v>
      </c>
      <c r="B207" s="17" t="s">
        <v>526</v>
      </c>
      <c r="C207" s="16" t="s">
        <v>30</v>
      </c>
      <c r="D207" s="16" t="s">
        <v>527</v>
      </c>
      <c r="E207" s="18" t="s">
        <v>118</v>
      </c>
      <c r="F207" s="19">
        <v>40</v>
      </c>
      <c r="G207" s="20">
        <v>8.09</v>
      </c>
      <c r="H207" s="20">
        <v>8.75</v>
      </c>
      <c r="I207" s="20">
        <v>11.11</v>
      </c>
      <c r="J207" s="21">
        <v>444.4</v>
      </c>
    </row>
    <row r="208" spans="1:10" s="11" customFormat="1" ht="24" customHeight="1" x14ac:dyDescent="0.2">
      <c r="A208" s="16" t="s">
        <v>585</v>
      </c>
      <c r="B208" s="17" t="s">
        <v>586</v>
      </c>
      <c r="C208" s="16" t="s">
        <v>88</v>
      </c>
      <c r="D208" s="16" t="s">
        <v>587</v>
      </c>
      <c r="E208" s="18" t="s">
        <v>56</v>
      </c>
      <c r="F208" s="19">
        <v>2</v>
      </c>
      <c r="G208" s="20">
        <v>36.909999999999997</v>
      </c>
      <c r="H208" s="20">
        <v>39.92</v>
      </c>
      <c r="I208" s="20">
        <v>50.69</v>
      </c>
      <c r="J208" s="21">
        <v>101.38</v>
      </c>
    </row>
    <row r="209" spans="1:10" s="11" customFormat="1" ht="24" customHeight="1" x14ac:dyDescent="0.2">
      <c r="A209" s="32"/>
      <c r="B209" s="33"/>
      <c r="C209" s="32"/>
      <c r="D209" s="32"/>
      <c r="E209" s="34"/>
      <c r="F209" s="35"/>
      <c r="G209" s="21"/>
      <c r="H209" s="20"/>
      <c r="I209" s="21"/>
      <c r="J209" s="21"/>
    </row>
    <row r="210" spans="1:10" s="31" customFormat="1" ht="24" customHeight="1" x14ac:dyDescent="0.2">
      <c r="A210" s="28" t="s">
        <v>588</v>
      </c>
      <c r="B210" s="28"/>
      <c r="C210" s="28"/>
      <c r="D210" s="28" t="s">
        <v>589</v>
      </c>
      <c r="E210" s="28"/>
      <c r="F210" s="29"/>
      <c r="G210" s="28"/>
      <c r="H210" s="30"/>
      <c r="I210" s="30"/>
      <c r="J210" s="36">
        <v>9591.31</v>
      </c>
    </row>
    <row r="211" spans="1:10" s="11" customFormat="1" ht="36" customHeight="1" x14ac:dyDescent="0.2">
      <c r="A211" s="16" t="s">
        <v>590</v>
      </c>
      <c r="B211" s="17" t="s">
        <v>591</v>
      </c>
      <c r="C211" s="16" t="s">
        <v>30</v>
      </c>
      <c r="D211" s="16" t="s">
        <v>592</v>
      </c>
      <c r="E211" s="18" t="s">
        <v>118</v>
      </c>
      <c r="F211" s="19">
        <v>160</v>
      </c>
      <c r="G211" s="20">
        <v>29.57</v>
      </c>
      <c r="H211" s="20">
        <v>31.98</v>
      </c>
      <c r="I211" s="20">
        <v>40.6</v>
      </c>
      <c r="J211" s="21">
        <v>6496</v>
      </c>
    </row>
    <row r="212" spans="1:10" s="11" customFormat="1" ht="36" customHeight="1" x14ac:dyDescent="0.2">
      <c r="A212" s="16" t="s">
        <v>593</v>
      </c>
      <c r="B212" s="17" t="s">
        <v>594</v>
      </c>
      <c r="C212" s="16" t="s">
        <v>30</v>
      </c>
      <c r="D212" s="16" t="s">
        <v>595</v>
      </c>
      <c r="E212" s="18" t="s">
        <v>82</v>
      </c>
      <c r="F212" s="19">
        <v>23</v>
      </c>
      <c r="G212" s="20">
        <v>27.56</v>
      </c>
      <c r="H212" s="20">
        <v>29.81</v>
      </c>
      <c r="I212" s="20">
        <v>37.85</v>
      </c>
      <c r="J212" s="21">
        <v>870.55</v>
      </c>
    </row>
    <row r="213" spans="1:10" s="11" customFormat="1" ht="36" customHeight="1" x14ac:dyDescent="0.2">
      <c r="A213" s="16" t="s">
        <v>596</v>
      </c>
      <c r="B213" s="17" t="s">
        <v>597</v>
      </c>
      <c r="C213" s="16" t="s">
        <v>30</v>
      </c>
      <c r="D213" s="16" t="s">
        <v>598</v>
      </c>
      <c r="E213" s="18" t="s">
        <v>82</v>
      </c>
      <c r="F213" s="19">
        <v>8</v>
      </c>
      <c r="G213" s="20">
        <v>22.01</v>
      </c>
      <c r="H213" s="20">
        <v>23.8</v>
      </c>
      <c r="I213" s="20">
        <v>30.22</v>
      </c>
      <c r="J213" s="21">
        <v>241.76</v>
      </c>
    </row>
    <row r="214" spans="1:10" s="11" customFormat="1" ht="36" customHeight="1" x14ac:dyDescent="0.2">
      <c r="A214" s="16" t="s">
        <v>599</v>
      </c>
      <c r="B214" s="17" t="s">
        <v>600</v>
      </c>
      <c r="C214" s="16" t="s">
        <v>30</v>
      </c>
      <c r="D214" s="16" t="s">
        <v>601</v>
      </c>
      <c r="E214" s="18" t="s">
        <v>82</v>
      </c>
      <c r="F214" s="19">
        <v>17</v>
      </c>
      <c r="G214" s="20">
        <v>23.03</v>
      </c>
      <c r="H214" s="20">
        <v>24.91</v>
      </c>
      <c r="I214" s="20">
        <v>31.63</v>
      </c>
      <c r="J214" s="21">
        <v>537.71</v>
      </c>
    </row>
    <row r="215" spans="1:10" s="11" customFormat="1" ht="24" customHeight="1" x14ac:dyDescent="0.2">
      <c r="A215" s="16" t="s">
        <v>602</v>
      </c>
      <c r="B215" s="17" t="s">
        <v>603</v>
      </c>
      <c r="C215" s="16" t="s">
        <v>20</v>
      </c>
      <c r="D215" s="16" t="s">
        <v>604</v>
      </c>
      <c r="E215" s="18" t="s">
        <v>22</v>
      </c>
      <c r="F215" s="19">
        <v>5</v>
      </c>
      <c r="G215" s="20">
        <v>89.2</v>
      </c>
      <c r="H215" s="20">
        <v>96.48</v>
      </c>
      <c r="I215" s="20">
        <v>122.51</v>
      </c>
      <c r="J215" s="21">
        <v>612.54999999999995</v>
      </c>
    </row>
    <row r="216" spans="1:10" s="11" customFormat="1" ht="24" customHeight="1" x14ac:dyDescent="0.2">
      <c r="A216" s="16" t="s">
        <v>605</v>
      </c>
      <c r="B216" s="17" t="s">
        <v>526</v>
      </c>
      <c r="C216" s="16" t="s">
        <v>30</v>
      </c>
      <c r="D216" s="16" t="s">
        <v>527</v>
      </c>
      <c r="E216" s="18" t="s">
        <v>118</v>
      </c>
      <c r="F216" s="19">
        <v>20</v>
      </c>
      <c r="G216" s="20">
        <v>8.09</v>
      </c>
      <c r="H216" s="20">
        <v>8.75</v>
      </c>
      <c r="I216" s="20">
        <v>11.11</v>
      </c>
      <c r="J216" s="21">
        <v>222.2</v>
      </c>
    </row>
    <row r="217" spans="1:10" s="11" customFormat="1" ht="24" customHeight="1" x14ac:dyDescent="0.2">
      <c r="A217" s="16" t="s">
        <v>606</v>
      </c>
      <c r="B217" s="17" t="s">
        <v>607</v>
      </c>
      <c r="C217" s="16" t="s">
        <v>104</v>
      </c>
      <c r="D217" s="16" t="s">
        <v>608</v>
      </c>
      <c r="E217" s="18" t="s">
        <v>131</v>
      </c>
      <c r="F217" s="19">
        <v>12</v>
      </c>
      <c r="G217" s="20">
        <v>30.9</v>
      </c>
      <c r="H217" s="20">
        <v>33.42</v>
      </c>
      <c r="I217" s="20">
        <v>42.43</v>
      </c>
      <c r="J217" s="21">
        <v>509.16</v>
      </c>
    </row>
    <row r="218" spans="1:10" s="11" customFormat="1" ht="24" customHeight="1" x14ac:dyDescent="0.2">
      <c r="A218" s="16" t="s">
        <v>609</v>
      </c>
      <c r="B218" s="17" t="s">
        <v>586</v>
      </c>
      <c r="C218" s="16" t="s">
        <v>88</v>
      </c>
      <c r="D218" s="16" t="s">
        <v>587</v>
      </c>
      <c r="E218" s="18" t="s">
        <v>56</v>
      </c>
      <c r="F218" s="19">
        <v>2</v>
      </c>
      <c r="G218" s="20">
        <v>36.909999999999997</v>
      </c>
      <c r="H218" s="20">
        <v>39.92</v>
      </c>
      <c r="I218" s="20">
        <v>50.69</v>
      </c>
      <c r="J218" s="21">
        <v>101.38</v>
      </c>
    </row>
    <row r="219" spans="1:10" s="11" customFormat="1" ht="24" customHeight="1" x14ac:dyDescent="0.2">
      <c r="A219" s="32"/>
      <c r="B219" s="33"/>
      <c r="C219" s="32"/>
      <c r="D219" s="32"/>
      <c r="E219" s="34"/>
      <c r="F219" s="35"/>
      <c r="G219" s="21"/>
      <c r="H219" s="20"/>
      <c r="I219" s="21"/>
      <c r="J219" s="21"/>
    </row>
    <row r="220" spans="1:10" s="31" customFormat="1" ht="24" customHeight="1" x14ac:dyDescent="0.2">
      <c r="A220" s="28" t="s">
        <v>610</v>
      </c>
      <c r="B220" s="28"/>
      <c r="C220" s="28"/>
      <c r="D220" s="28" t="s">
        <v>611</v>
      </c>
      <c r="E220" s="28"/>
      <c r="F220" s="29"/>
      <c r="G220" s="28"/>
      <c r="H220" s="30"/>
      <c r="I220" s="30"/>
      <c r="J220" s="36">
        <v>240466.16</v>
      </c>
    </row>
    <row r="221" spans="1:10" s="11" customFormat="1" ht="36" customHeight="1" x14ac:dyDescent="0.2">
      <c r="A221" s="16" t="s">
        <v>612</v>
      </c>
      <c r="B221" s="17" t="s">
        <v>613</v>
      </c>
      <c r="C221" s="16" t="s">
        <v>30</v>
      </c>
      <c r="D221" s="16" t="s">
        <v>614</v>
      </c>
      <c r="E221" s="18" t="s">
        <v>82</v>
      </c>
      <c r="F221" s="19">
        <v>150</v>
      </c>
      <c r="G221" s="20">
        <v>6.19</v>
      </c>
      <c r="H221" s="20">
        <v>6.69</v>
      </c>
      <c r="I221" s="20">
        <v>8.49</v>
      </c>
      <c r="J221" s="21">
        <v>1273.5</v>
      </c>
    </row>
    <row r="222" spans="1:10" s="11" customFormat="1" ht="24" customHeight="1" x14ac:dyDescent="0.2">
      <c r="A222" s="16" t="s">
        <v>615</v>
      </c>
      <c r="B222" s="17" t="s">
        <v>616</v>
      </c>
      <c r="C222" s="16" t="s">
        <v>30</v>
      </c>
      <c r="D222" s="16" t="s">
        <v>617</v>
      </c>
      <c r="E222" s="18" t="s">
        <v>82</v>
      </c>
      <c r="F222" s="19">
        <v>40</v>
      </c>
      <c r="G222" s="20">
        <v>7.03</v>
      </c>
      <c r="H222" s="20">
        <v>7.6</v>
      </c>
      <c r="I222" s="20">
        <v>9.65</v>
      </c>
      <c r="J222" s="21">
        <v>386</v>
      </c>
    </row>
    <row r="223" spans="1:10" s="11" customFormat="1" ht="24" customHeight="1" x14ac:dyDescent="0.2">
      <c r="A223" s="16" t="s">
        <v>618</v>
      </c>
      <c r="B223" s="17" t="s">
        <v>619</v>
      </c>
      <c r="C223" s="16" t="s">
        <v>104</v>
      </c>
      <c r="D223" s="16" t="s">
        <v>620</v>
      </c>
      <c r="E223" s="18" t="s">
        <v>131</v>
      </c>
      <c r="F223" s="19">
        <v>7</v>
      </c>
      <c r="G223" s="20">
        <v>41.01</v>
      </c>
      <c r="H223" s="20">
        <v>44.35</v>
      </c>
      <c r="I223" s="20">
        <v>56.31</v>
      </c>
      <c r="J223" s="21">
        <v>394.17</v>
      </c>
    </row>
    <row r="224" spans="1:10" s="11" customFormat="1" ht="36" customHeight="1" x14ac:dyDescent="0.2">
      <c r="A224" s="16" t="s">
        <v>621</v>
      </c>
      <c r="B224" s="17" t="s">
        <v>622</v>
      </c>
      <c r="C224" s="16" t="s">
        <v>30</v>
      </c>
      <c r="D224" s="16" t="s">
        <v>623</v>
      </c>
      <c r="E224" s="18" t="s">
        <v>118</v>
      </c>
      <c r="F224" s="19">
        <v>510</v>
      </c>
      <c r="G224" s="20">
        <v>8.2200000000000006</v>
      </c>
      <c r="H224" s="20">
        <v>8.89</v>
      </c>
      <c r="I224" s="20">
        <v>11.28</v>
      </c>
      <c r="J224" s="21">
        <v>5752.8</v>
      </c>
    </row>
    <row r="225" spans="1:10" s="11" customFormat="1" ht="36" customHeight="1" x14ac:dyDescent="0.2">
      <c r="A225" s="16" t="s">
        <v>624</v>
      </c>
      <c r="B225" s="17" t="s">
        <v>625</v>
      </c>
      <c r="C225" s="16" t="s">
        <v>30</v>
      </c>
      <c r="D225" s="16" t="s">
        <v>626</v>
      </c>
      <c r="E225" s="18" t="s">
        <v>118</v>
      </c>
      <c r="F225" s="19">
        <v>700</v>
      </c>
      <c r="G225" s="20">
        <v>7.29</v>
      </c>
      <c r="H225" s="20">
        <v>7.88</v>
      </c>
      <c r="I225" s="20">
        <v>10</v>
      </c>
      <c r="J225" s="21">
        <v>7000</v>
      </c>
    </row>
    <row r="226" spans="1:10" s="11" customFormat="1" ht="36" customHeight="1" x14ac:dyDescent="0.2">
      <c r="A226" s="16" t="s">
        <v>627</v>
      </c>
      <c r="B226" s="17" t="s">
        <v>628</v>
      </c>
      <c r="C226" s="16" t="s">
        <v>30</v>
      </c>
      <c r="D226" s="16" t="s">
        <v>629</v>
      </c>
      <c r="E226" s="18" t="s">
        <v>118</v>
      </c>
      <c r="F226" s="19">
        <v>160</v>
      </c>
      <c r="G226" s="20">
        <v>17.52</v>
      </c>
      <c r="H226" s="20">
        <v>18.95</v>
      </c>
      <c r="I226" s="20">
        <v>24.06</v>
      </c>
      <c r="J226" s="21">
        <v>3849.6</v>
      </c>
    </row>
    <row r="227" spans="1:10" s="11" customFormat="1" ht="36" customHeight="1" x14ac:dyDescent="0.2">
      <c r="A227" s="16" t="s">
        <v>630</v>
      </c>
      <c r="B227" s="17" t="s">
        <v>631</v>
      </c>
      <c r="C227" s="16" t="s">
        <v>30</v>
      </c>
      <c r="D227" s="16" t="s">
        <v>632</v>
      </c>
      <c r="E227" s="18" t="s">
        <v>118</v>
      </c>
      <c r="F227" s="19">
        <v>20</v>
      </c>
      <c r="G227" s="20">
        <v>27.45</v>
      </c>
      <c r="H227" s="20">
        <v>29.69</v>
      </c>
      <c r="I227" s="20">
        <v>37.700000000000003</v>
      </c>
      <c r="J227" s="21">
        <v>754</v>
      </c>
    </row>
    <row r="228" spans="1:10" s="11" customFormat="1" ht="36" customHeight="1" x14ac:dyDescent="0.2">
      <c r="A228" s="16" t="s">
        <v>633</v>
      </c>
      <c r="B228" s="17" t="s">
        <v>634</v>
      </c>
      <c r="C228" s="16" t="s">
        <v>30</v>
      </c>
      <c r="D228" s="16" t="s">
        <v>635</v>
      </c>
      <c r="E228" s="18" t="s">
        <v>118</v>
      </c>
      <c r="F228" s="19">
        <v>160</v>
      </c>
      <c r="G228" s="20">
        <v>53.02</v>
      </c>
      <c r="H228" s="20">
        <v>57.35</v>
      </c>
      <c r="I228" s="20">
        <v>72.819999999999993</v>
      </c>
      <c r="J228" s="21">
        <v>11651.2</v>
      </c>
    </row>
    <row r="229" spans="1:10" s="11" customFormat="1" ht="36" customHeight="1" x14ac:dyDescent="0.2">
      <c r="A229" s="16" t="s">
        <v>636</v>
      </c>
      <c r="B229" s="17" t="s">
        <v>637</v>
      </c>
      <c r="C229" s="16" t="s">
        <v>30</v>
      </c>
      <c r="D229" s="16" t="s">
        <v>638</v>
      </c>
      <c r="E229" s="18" t="s">
        <v>118</v>
      </c>
      <c r="F229" s="19">
        <v>7180</v>
      </c>
      <c r="G229" s="20">
        <v>2.87</v>
      </c>
      <c r="H229" s="20">
        <v>3.1</v>
      </c>
      <c r="I229" s="20">
        <v>3.93</v>
      </c>
      <c r="J229" s="21">
        <v>28217.4</v>
      </c>
    </row>
    <row r="230" spans="1:10" s="11" customFormat="1" ht="24" customHeight="1" x14ac:dyDescent="0.2">
      <c r="A230" s="16" t="s">
        <v>639</v>
      </c>
      <c r="B230" s="17" t="s">
        <v>640</v>
      </c>
      <c r="C230" s="16" t="s">
        <v>104</v>
      </c>
      <c r="D230" s="16" t="s">
        <v>641</v>
      </c>
      <c r="E230" s="18" t="s">
        <v>345</v>
      </c>
      <c r="F230" s="19">
        <v>133.9</v>
      </c>
      <c r="G230" s="20">
        <v>9.77</v>
      </c>
      <c r="H230" s="20">
        <v>10.56</v>
      </c>
      <c r="I230" s="20">
        <v>13.4</v>
      </c>
      <c r="J230" s="21">
        <v>1794.26</v>
      </c>
    </row>
    <row r="231" spans="1:10" s="11" customFormat="1" ht="36" customHeight="1" x14ac:dyDescent="0.2">
      <c r="A231" s="16" t="s">
        <v>642</v>
      </c>
      <c r="B231" s="17" t="s">
        <v>643</v>
      </c>
      <c r="C231" s="16" t="s">
        <v>30</v>
      </c>
      <c r="D231" s="16" t="s">
        <v>644</v>
      </c>
      <c r="E231" s="18" t="s">
        <v>118</v>
      </c>
      <c r="F231" s="19">
        <v>520</v>
      </c>
      <c r="G231" s="20">
        <v>4.72</v>
      </c>
      <c r="H231" s="20">
        <v>5.0999999999999996</v>
      </c>
      <c r="I231" s="20">
        <v>6.47</v>
      </c>
      <c r="J231" s="21">
        <v>3364.4</v>
      </c>
    </row>
    <row r="232" spans="1:10" s="11" customFormat="1" ht="36" customHeight="1" x14ac:dyDescent="0.2">
      <c r="A232" s="16" t="s">
        <v>645</v>
      </c>
      <c r="B232" s="17" t="s">
        <v>646</v>
      </c>
      <c r="C232" s="16" t="s">
        <v>30</v>
      </c>
      <c r="D232" s="16" t="s">
        <v>647</v>
      </c>
      <c r="E232" s="18" t="s">
        <v>82</v>
      </c>
      <c r="F232" s="19">
        <v>42</v>
      </c>
      <c r="G232" s="20">
        <v>16.62</v>
      </c>
      <c r="H232" s="20">
        <v>17.97</v>
      </c>
      <c r="I232" s="20">
        <v>22.81</v>
      </c>
      <c r="J232" s="21">
        <v>958.02</v>
      </c>
    </row>
    <row r="233" spans="1:10" s="11" customFormat="1" ht="36" customHeight="1" x14ac:dyDescent="0.2">
      <c r="A233" s="16" t="s">
        <v>648</v>
      </c>
      <c r="B233" s="17" t="s">
        <v>649</v>
      </c>
      <c r="C233" s="16" t="s">
        <v>30</v>
      </c>
      <c r="D233" s="16" t="s">
        <v>650</v>
      </c>
      <c r="E233" s="18" t="s">
        <v>82</v>
      </c>
      <c r="F233" s="19">
        <v>4</v>
      </c>
      <c r="G233" s="20">
        <v>26.31</v>
      </c>
      <c r="H233" s="20">
        <v>28.45</v>
      </c>
      <c r="I233" s="20">
        <v>36.119999999999997</v>
      </c>
      <c r="J233" s="21">
        <v>144.47999999999999</v>
      </c>
    </row>
    <row r="234" spans="1:10" s="11" customFormat="1" ht="36" customHeight="1" x14ac:dyDescent="0.2">
      <c r="A234" s="16" t="s">
        <v>651</v>
      </c>
      <c r="B234" s="17" t="s">
        <v>652</v>
      </c>
      <c r="C234" s="16" t="s">
        <v>30</v>
      </c>
      <c r="D234" s="16" t="s">
        <v>653</v>
      </c>
      <c r="E234" s="18" t="s">
        <v>82</v>
      </c>
      <c r="F234" s="19">
        <v>3</v>
      </c>
      <c r="G234" s="20">
        <v>35.99</v>
      </c>
      <c r="H234" s="20">
        <v>38.92</v>
      </c>
      <c r="I234" s="20">
        <v>49.42</v>
      </c>
      <c r="J234" s="21">
        <v>148.26</v>
      </c>
    </row>
    <row r="235" spans="1:10" s="11" customFormat="1" ht="24" customHeight="1" x14ac:dyDescent="0.2">
      <c r="A235" s="16" t="s">
        <v>654</v>
      </c>
      <c r="B235" s="17" t="s">
        <v>655</v>
      </c>
      <c r="C235" s="16" t="s">
        <v>30</v>
      </c>
      <c r="D235" s="16" t="s">
        <v>656</v>
      </c>
      <c r="E235" s="18" t="s">
        <v>82</v>
      </c>
      <c r="F235" s="19">
        <v>12</v>
      </c>
      <c r="G235" s="20">
        <v>34.840000000000003</v>
      </c>
      <c r="H235" s="20">
        <v>37.68</v>
      </c>
      <c r="I235" s="20">
        <v>47.84</v>
      </c>
      <c r="J235" s="21">
        <v>574.08000000000004</v>
      </c>
    </row>
    <row r="236" spans="1:10" s="11" customFormat="1" ht="36" customHeight="1" x14ac:dyDescent="0.2">
      <c r="A236" s="16" t="s">
        <v>657</v>
      </c>
      <c r="B236" s="17" t="s">
        <v>658</v>
      </c>
      <c r="C236" s="16" t="s">
        <v>30</v>
      </c>
      <c r="D236" s="16" t="s">
        <v>659</v>
      </c>
      <c r="E236" s="18" t="s">
        <v>82</v>
      </c>
      <c r="F236" s="19">
        <v>72</v>
      </c>
      <c r="G236" s="20">
        <v>17.579999999999998</v>
      </c>
      <c r="H236" s="20">
        <v>19.010000000000002</v>
      </c>
      <c r="I236" s="20">
        <v>24.13</v>
      </c>
      <c r="J236" s="21">
        <v>1737.36</v>
      </c>
    </row>
    <row r="237" spans="1:10" s="11" customFormat="1" ht="36" customHeight="1" x14ac:dyDescent="0.2">
      <c r="A237" s="16" t="s">
        <v>660</v>
      </c>
      <c r="B237" s="17" t="s">
        <v>661</v>
      </c>
      <c r="C237" s="16" t="s">
        <v>30</v>
      </c>
      <c r="D237" s="16" t="s">
        <v>662</v>
      </c>
      <c r="E237" s="18" t="s">
        <v>82</v>
      </c>
      <c r="F237" s="19">
        <v>179</v>
      </c>
      <c r="G237" s="20">
        <v>28.21</v>
      </c>
      <c r="H237" s="20">
        <v>30.51</v>
      </c>
      <c r="I237" s="20">
        <v>38.74</v>
      </c>
      <c r="J237" s="21">
        <v>6934.46</v>
      </c>
    </row>
    <row r="238" spans="1:10" s="11" customFormat="1" ht="36" customHeight="1" x14ac:dyDescent="0.2">
      <c r="A238" s="16" t="s">
        <v>663</v>
      </c>
      <c r="B238" s="17" t="s">
        <v>664</v>
      </c>
      <c r="C238" s="16" t="s">
        <v>30</v>
      </c>
      <c r="D238" s="16" t="s">
        <v>665</v>
      </c>
      <c r="E238" s="18" t="s">
        <v>82</v>
      </c>
      <c r="F238" s="19">
        <v>5</v>
      </c>
      <c r="G238" s="20">
        <v>21.27</v>
      </c>
      <c r="H238" s="20">
        <v>23</v>
      </c>
      <c r="I238" s="20">
        <v>29.2</v>
      </c>
      <c r="J238" s="21">
        <v>146</v>
      </c>
    </row>
    <row r="239" spans="1:10" s="11" customFormat="1" ht="24" customHeight="1" x14ac:dyDescent="0.2">
      <c r="A239" s="16" t="s">
        <v>666</v>
      </c>
      <c r="B239" s="17" t="s">
        <v>667</v>
      </c>
      <c r="C239" s="16" t="s">
        <v>30</v>
      </c>
      <c r="D239" s="16" t="s">
        <v>668</v>
      </c>
      <c r="E239" s="18" t="s">
        <v>82</v>
      </c>
      <c r="F239" s="19">
        <v>3</v>
      </c>
      <c r="G239" s="20">
        <v>59.44</v>
      </c>
      <c r="H239" s="20">
        <v>64.290000000000006</v>
      </c>
      <c r="I239" s="20">
        <v>81.63</v>
      </c>
      <c r="J239" s="21">
        <v>244.89</v>
      </c>
    </row>
    <row r="240" spans="1:10" s="11" customFormat="1" ht="24" customHeight="1" x14ac:dyDescent="0.2">
      <c r="A240" s="16" t="s">
        <v>669</v>
      </c>
      <c r="B240" s="17" t="s">
        <v>670</v>
      </c>
      <c r="C240" s="16" t="s">
        <v>30</v>
      </c>
      <c r="D240" s="16" t="s">
        <v>671</v>
      </c>
      <c r="E240" s="18" t="s">
        <v>82</v>
      </c>
      <c r="F240" s="19">
        <v>5</v>
      </c>
      <c r="G240" s="20">
        <v>63.59</v>
      </c>
      <c r="H240" s="20">
        <v>68.78</v>
      </c>
      <c r="I240" s="20">
        <v>87.33</v>
      </c>
      <c r="J240" s="21">
        <v>436.65</v>
      </c>
    </row>
    <row r="241" spans="1:10" s="11" customFormat="1" ht="24" customHeight="1" x14ac:dyDescent="0.2">
      <c r="A241" s="16" t="s">
        <v>672</v>
      </c>
      <c r="B241" s="17" t="s">
        <v>673</v>
      </c>
      <c r="C241" s="16" t="s">
        <v>30</v>
      </c>
      <c r="D241" s="16" t="s">
        <v>674</v>
      </c>
      <c r="E241" s="18" t="s">
        <v>82</v>
      </c>
      <c r="F241" s="19">
        <v>5</v>
      </c>
      <c r="G241" s="20">
        <v>69.03</v>
      </c>
      <c r="H241" s="20">
        <v>74.66</v>
      </c>
      <c r="I241" s="20">
        <v>94.8</v>
      </c>
      <c r="J241" s="21">
        <v>474</v>
      </c>
    </row>
    <row r="242" spans="1:10" s="11" customFormat="1" ht="36" customHeight="1" x14ac:dyDescent="0.2">
      <c r="A242" s="16" t="s">
        <v>675</v>
      </c>
      <c r="B242" s="17" t="s">
        <v>676</v>
      </c>
      <c r="C242" s="16" t="s">
        <v>30</v>
      </c>
      <c r="D242" s="16" t="s">
        <v>677</v>
      </c>
      <c r="E242" s="18" t="s">
        <v>82</v>
      </c>
      <c r="F242" s="19">
        <v>2</v>
      </c>
      <c r="G242" s="20">
        <v>112.8</v>
      </c>
      <c r="H242" s="20">
        <v>122.01</v>
      </c>
      <c r="I242" s="20">
        <v>154.91999999999999</v>
      </c>
      <c r="J242" s="21">
        <v>309.83999999999997</v>
      </c>
    </row>
    <row r="243" spans="1:10" s="11" customFormat="1" ht="36" customHeight="1" x14ac:dyDescent="0.2">
      <c r="A243" s="16" t="s">
        <v>678</v>
      </c>
      <c r="B243" s="17" t="s">
        <v>676</v>
      </c>
      <c r="C243" s="16" t="s">
        <v>30</v>
      </c>
      <c r="D243" s="16" t="s">
        <v>679</v>
      </c>
      <c r="E243" s="18" t="s">
        <v>82</v>
      </c>
      <c r="F243" s="19">
        <v>1</v>
      </c>
      <c r="G243" s="20">
        <v>112.8</v>
      </c>
      <c r="H243" s="20">
        <v>122.01</v>
      </c>
      <c r="I243" s="20">
        <v>154.91999999999999</v>
      </c>
      <c r="J243" s="21">
        <v>154.91999999999999</v>
      </c>
    </row>
    <row r="244" spans="1:10" s="11" customFormat="1" ht="36" customHeight="1" x14ac:dyDescent="0.2">
      <c r="A244" s="16" t="s">
        <v>680</v>
      </c>
      <c r="B244" s="17" t="s">
        <v>681</v>
      </c>
      <c r="C244" s="16" t="s">
        <v>30</v>
      </c>
      <c r="D244" s="16" t="s">
        <v>682</v>
      </c>
      <c r="E244" s="18" t="s">
        <v>82</v>
      </c>
      <c r="F244" s="19">
        <v>3</v>
      </c>
      <c r="G244" s="20">
        <v>312.7</v>
      </c>
      <c r="H244" s="20">
        <v>338.23</v>
      </c>
      <c r="I244" s="20">
        <v>429.48</v>
      </c>
      <c r="J244" s="21">
        <v>1288.44</v>
      </c>
    </row>
    <row r="245" spans="1:10" s="11" customFormat="1" ht="36" customHeight="1" x14ac:dyDescent="0.2">
      <c r="A245" s="16" t="s">
        <v>683</v>
      </c>
      <c r="B245" s="17" t="s">
        <v>676</v>
      </c>
      <c r="C245" s="16" t="s">
        <v>30</v>
      </c>
      <c r="D245" s="16" t="s">
        <v>684</v>
      </c>
      <c r="E245" s="18" t="s">
        <v>82</v>
      </c>
      <c r="F245" s="19">
        <v>2</v>
      </c>
      <c r="G245" s="20">
        <v>112.8</v>
      </c>
      <c r="H245" s="20">
        <v>122.01</v>
      </c>
      <c r="I245" s="20">
        <v>154.91999999999999</v>
      </c>
      <c r="J245" s="21">
        <v>309.83999999999997</v>
      </c>
    </row>
    <row r="246" spans="1:10" s="11" customFormat="1" ht="24" customHeight="1" x14ac:dyDescent="0.2">
      <c r="A246" s="16" t="s">
        <v>685</v>
      </c>
      <c r="B246" s="17" t="s">
        <v>686</v>
      </c>
      <c r="C246" s="16" t="s">
        <v>30</v>
      </c>
      <c r="D246" s="16" t="s">
        <v>687</v>
      </c>
      <c r="E246" s="18" t="s">
        <v>82</v>
      </c>
      <c r="F246" s="19">
        <v>4</v>
      </c>
      <c r="G246" s="20">
        <v>10.62</v>
      </c>
      <c r="H246" s="20">
        <v>11.48</v>
      </c>
      <c r="I246" s="20">
        <v>14.57</v>
      </c>
      <c r="J246" s="21">
        <v>58.28</v>
      </c>
    </row>
    <row r="247" spans="1:10" s="11" customFormat="1" ht="24" customHeight="1" x14ac:dyDescent="0.2">
      <c r="A247" s="16" t="s">
        <v>688</v>
      </c>
      <c r="B247" s="17" t="s">
        <v>689</v>
      </c>
      <c r="C247" s="16" t="s">
        <v>30</v>
      </c>
      <c r="D247" s="16" t="s">
        <v>690</v>
      </c>
      <c r="E247" s="18" t="s">
        <v>82</v>
      </c>
      <c r="F247" s="19">
        <v>38</v>
      </c>
      <c r="G247" s="20">
        <v>9.7200000000000006</v>
      </c>
      <c r="H247" s="20">
        <v>10.51</v>
      </c>
      <c r="I247" s="20">
        <v>13.34</v>
      </c>
      <c r="J247" s="21">
        <v>506.92</v>
      </c>
    </row>
    <row r="248" spans="1:10" s="11" customFormat="1" ht="24" customHeight="1" x14ac:dyDescent="0.2">
      <c r="A248" s="16" t="s">
        <v>691</v>
      </c>
      <c r="B248" s="17" t="s">
        <v>692</v>
      </c>
      <c r="C248" s="16" t="s">
        <v>30</v>
      </c>
      <c r="D248" s="16" t="s">
        <v>693</v>
      </c>
      <c r="E248" s="18" t="s">
        <v>82</v>
      </c>
      <c r="F248" s="19">
        <v>1</v>
      </c>
      <c r="G248" s="20">
        <v>9.7200000000000006</v>
      </c>
      <c r="H248" s="20">
        <v>10.51</v>
      </c>
      <c r="I248" s="20">
        <v>13.34</v>
      </c>
      <c r="J248" s="21">
        <v>13.34</v>
      </c>
    </row>
    <row r="249" spans="1:10" s="11" customFormat="1" ht="36" customHeight="1" x14ac:dyDescent="0.2">
      <c r="A249" s="16" t="s">
        <v>694</v>
      </c>
      <c r="B249" s="17" t="s">
        <v>695</v>
      </c>
      <c r="C249" s="16" t="s">
        <v>104</v>
      </c>
      <c r="D249" s="16" t="s">
        <v>696</v>
      </c>
      <c r="E249" s="18" t="s">
        <v>131</v>
      </c>
      <c r="F249" s="19">
        <v>1</v>
      </c>
      <c r="G249" s="20">
        <v>116.13</v>
      </c>
      <c r="H249" s="20">
        <v>125.61</v>
      </c>
      <c r="I249" s="20">
        <v>159.49</v>
      </c>
      <c r="J249" s="21">
        <v>159.49</v>
      </c>
    </row>
    <row r="250" spans="1:10" s="11" customFormat="1" ht="36" customHeight="1" x14ac:dyDescent="0.2">
      <c r="A250" s="16" t="s">
        <v>697</v>
      </c>
      <c r="B250" s="17" t="s">
        <v>698</v>
      </c>
      <c r="C250" s="16" t="s">
        <v>30</v>
      </c>
      <c r="D250" s="16" t="s">
        <v>699</v>
      </c>
      <c r="E250" s="18" t="s">
        <v>118</v>
      </c>
      <c r="F250" s="19">
        <v>1200</v>
      </c>
      <c r="G250" s="20">
        <v>8.9499999999999993</v>
      </c>
      <c r="H250" s="20">
        <v>9.68</v>
      </c>
      <c r="I250" s="20">
        <v>12.29</v>
      </c>
      <c r="J250" s="21">
        <v>14748</v>
      </c>
    </row>
    <row r="251" spans="1:10" s="11" customFormat="1" ht="36" customHeight="1" x14ac:dyDescent="0.2">
      <c r="A251" s="16" t="s">
        <v>700</v>
      </c>
      <c r="B251" s="17" t="s">
        <v>701</v>
      </c>
      <c r="C251" s="16" t="s">
        <v>30</v>
      </c>
      <c r="D251" s="16" t="s">
        <v>702</v>
      </c>
      <c r="E251" s="18" t="s">
        <v>118</v>
      </c>
      <c r="F251" s="19">
        <v>1700</v>
      </c>
      <c r="G251" s="20">
        <v>6.83</v>
      </c>
      <c r="H251" s="20">
        <v>7.38</v>
      </c>
      <c r="I251" s="20">
        <v>9.3699999999999992</v>
      </c>
      <c r="J251" s="21">
        <v>15929</v>
      </c>
    </row>
    <row r="252" spans="1:10" s="11" customFormat="1" ht="36" customHeight="1" x14ac:dyDescent="0.2">
      <c r="A252" s="16" t="s">
        <v>703</v>
      </c>
      <c r="B252" s="17" t="s">
        <v>704</v>
      </c>
      <c r="C252" s="16" t="s">
        <v>30</v>
      </c>
      <c r="D252" s="16" t="s">
        <v>705</v>
      </c>
      <c r="E252" s="18" t="s">
        <v>118</v>
      </c>
      <c r="F252" s="19">
        <v>40</v>
      </c>
      <c r="G252" s="20">
        <v>11.06</v>
      </c>
      <c r="H252" s="20">
        <v>11.96</v>
      </c>
      <c r="I252" s="20">
        <v>15.18</v>
      </c>
      <c r="J252" s="21">
        <v>607.20000000000005</v>
      </c>
    </row>
    <row r="253" spans="1:10" s="11" customFormat="1" ht="24" customHeight="1" x14ac:dyDescent="0.2">
      <c r="A253" s="16" t="s">
        <v>706</v>
      </c>
      <c r="B253" s="17" t="s">
        <v>707</v>
      </c>
      <c r="C253" s="16" t="s">
        <v>30</v>
      </c>
      <c r="D253" s="16" t="s">
        <v>708</v>
      </c>
      <c r="E253" s="18" t="s">
        <v>118</v>
      </c>
      <c r="F253" s="19">
        <v>12</v>
      </c>
      <c r="G253" s="20">
        <v>9.48</v>
      </c>
      <c r="H253" s="20">
        <v>10.25</v>
      </c>
      <c r="I253" s="20">
        <v>13.01</v>
      </c>
      <c r="J253" s="21">
        <v>156.12</v>
      </c>
    </row>
    <row r="254" spans="1:10" s="11" customFormat="1" ht="24" customHeight="1" x14ac:dyDescent="0.2">
      <c r="A254" s="16" t="s">
        <v>709</v>
      </c>
      <c r="B254" s="17" t="s">
        <v>710</v>
      </c>
      <c r="C254" s="16" t="s">
        <v>30</v>
      </c>
      <c r="D254" s="16" t="s">
        <v>711</v>
      </c>
      <c r="E254" s="18" t="s">
        <v>118</v>
      </c>
      <c r="F254" s="19">
        <v>32</v>
      </c>
      <c r="G254" s="20">
        <v>13.91</v>
      </c>
      <c r="H254" s="20">
        <v>15.04</v>
      </c>
      <c r="I254" s="20">
        <v>19.09</v>
      </c>
      <c r="J254" s="21">
        <v>610.88</v>
      </c>
    </row>
    <row r="255" spans="1:10" s="11" customFormat="1" ht="24" customHeight="1" x14ac:dyDescent="0.2">
      <c r="A255" s="16" t="s">
        <v>712</v>
      </c>
      <c r="B255" s="17" t="s">
        <v>713</v>
      </c>
      <c r="C255" s="16" t="s">
        <v>30</v>
      </c>
      <c r="D255" s="16" t="s">
        <v>714</v>
      </c>
      <c r="E255" s="18" t="s">
        <v>118</v>
      </c>
      <c r="F255" s="19">
        <v>18</v>
      </c>
      <c r="G255" s="20">
        <v>19.309999999999999</v>
      </c>
      <c r="H255" s="20">
        <v>20.88</v>
      </c>
      <c r="I255" s="20">
        <v>26.51</v>
      </c>
      <c r="J255" s="21">
        <v>477.18</v>
      </c>
    </row>
    <row r="256" spans="1:10" s="11" customFormat="1" ht="36" customHeight="1" x14ac:dyDescent="0.2">
      <c r="A256" s="16" t="s">
        <v>715</v>
      </c>
      <c r="B256" s="17" t="s">
        <v>716</v>
      </c>
      <c r="C256" s="16" t="s">
        <v>30</v>
      </c>
      <c r="D256" s="16" t="s">
        <v>717</v>
      </c>
      <c r="E256" s="18" t="s">
        <v>118</v>
      </c>
      <c r="F256" s="19">
        <v>18</v>
      </c>
      <c r="G256" s="20">
        <v>6.46</v>
      </c>
      <c r="H256" s="20">
        <v>6.98</v>
      </c>
      <c r="I256" s="20">
        <v>8.86</v>
      </c>
      <c r="J256" s="21">
        <v>159.47999999999999</v>
      </c>
    </row>
    <row r="257" spans="1:10" s="11" customFormat="1" ht="24" customHeight="1" x14ac:dyDescent="0.2">
      <c r="A257" s="16" t="s">
        <v>718</v>
      </c>
      <c r="B257" s="17" t="s">
        <v>719</v>
      </c>
      <c r="C257" s="16" t="s">
        <v>30</v>
      </c>
      <c r="D257" s="16" t="s">
        <v>720</v>
      </c>
      <c r="E257" s="18" t="s">
        <v>118</v>
      </c>
      <c r="F257" s="19">
        <v>30</v>
      </c>
      <c r="G257" s="20">
        <v>35.479999999999997</v>
      </c>
      <c r="H257" s="20">
        <v>38.369999999999997</v>
      </c>
      <c r="I257" s="20">
        <v>48.72</v>
      </c>
      <c r="J257" s="21">
        <v>1461.6</v>
      </c>
    </row>
    <row r="258" spans="1:10" s="11" customFormat="1" ht="36" customHeight="1" x14ac:dyDescent="0.2">
      <c r="A258" s="16" t="s">
        <v>721</v>
      </c>
      <c r="B258" s="17" t="s">
        <v>722</v>
      </c>
      <c r="C258" s="16" t="s">
        <v>30</v>
      </c>
      <c r="D258" s="16" t="s">
        <v>723</v>
      </c>
      <c r="E258" s="18" t="s">
        <v>82</v>
      </c>
      <c r="F258" s="19">
        <v>2</v>
      </c>
      <c r="G258" s="20">
        <v>119.46</v>
      </c>
      <c r="H258" s="20">
        <v>129.21</v>
      </c>
      <c r="I258" s="20">
        <v>164.07</v>
      </c>
      <c r="J258" s="21">
        <v>328.14</v>
      </c>
    </row>
    <row r="259" spans="1:10" s="11" customFormat="1" ht="36" customHeight="1" x14ac:dyDescent="0.2">
      <c r="A259" s="16" t="s">
        <v>724</v>
      </c>
      <c r="B259" s="17" t="s">
        <v>725</v>
      </c>
      <c r="C259" s="16" t="s">
        <v>30</v>
      </c>
      <c r="D259" s="16" t="s">
        <v>726</v>
      </c>
      <c r="E259" s="18" t="s">
        <v>82</v>
      </c>
      <c r="F259" s="19">
        <v>33</v>
      </c>
      <c r="G259" s="20">
        <v>59.24</v>
      </c>
      <c r="H259" s="20">
        <v>64.069999999999993</v>
      </c>
      <c r="I259" s="20">
        <v>81.349999999999994</v>
      </c>
      <c r="J259" s="21">
        <v>2684.55</v>
      </c>
    </row>
    <row r="260" spans="1:10" s="11" customFormat="1" ht="24" customHeight="1" x14ac:dyDescent="0.2">
      <c r="A260" s="16" t="s">
        <v>727</v>
      </c>
      <c r="B260" s="17" t="s">
        <v>728</v>
      </c>
      <c r="C260" s="16" t="s">
        <v>104</v>
      </c>
      <c r="D260" s="16" t="s">
        <v>729</v>
      </c>
      <c r="E260" s="18" t="s">
        <v>131</v>
      </c>
      <c r="F260" s="19">
        <v>119</v>
      </c>
      <c r="G260" s="20">
        <v>165.68</v>
      </c>
      <c r="H260" s="20">
        <v>179.21</v>
      </c>
      <c r="I260" s="20">
        <v>227.56</v>
      </c>
      <c r="J260" s="21">
        <v>27079.64</v>
      </c>
    </row>
    <row r="261" spans="1:10" s="11" customFormat="1" ht="48" customHeight="1" x14ac:dyDescent="0.2">
      <c r="A261" s="16" t="s">
        <v>730</v>
      </c>
      <c r="B261" s="17" t="s">
        <v>731</v>
      </c>
      <c r="C261" s="16" t="s">
        <v>30</v>
      </c>
      <c r="D261" s="16" t="s">
        <v>732</v>
      </c>
      <c r="E261" s="18" t="s">
        <v>82</v>
      </c>
      <c r="F261" s="19">
        <v>2</v>
      </c>
      <c r="G261" s="20">
        <v>56.27</v>
      </c>
      <c r="H261" s="20">
        <v>60.86</v>
      </c>
      <c r="I261" s="20">
        <v>77.28</v>
      </c>
      <c r="J261" s="21">
        <v>154.56</v>
      </c>
    </row>
    <row r="262" spans="1:10" s="11" customFormat="1" ht="24" customHeight="1" x14ac:dyDescent="0.2">
      <c r="A262" s="16" t="s">
        <v>733</v>
      </c>
      <c r="B262" s="17" t="s">
        <v>734</v>
      </c>
      <c r="C262" s="16" t="s">
        <v>20</v>
      </c>
      <c r="D262" s="16" t="s">
        <v>735</v>
      </c>
      <c r="E262" s="18" t="s">
        <v>22</v>
      </c>
      <c r="F262" s="19">
        <v>12</v>
      </c>
      <c r="G262" s="20">
        <v>68.98</v>
      </c>
      <c r="H262" s="20">
        <v>74.61</v>
      </c>
      <c r="I262" s="20">
        <v>94.73</v>
      </c>
      <c r="J262" s="21">
        <v>1136.76</v>
      </c>
    </row>
    <row r="263" spans="1:10" s="11" customFormat="1" ht="24" customHeight="1" x14ac:dyDescent="0.2">
      <c r="A263" s="16" t="s">
        <v>736</v>
      </c>
      <c r="B263" s="17" t="s">
        <v>737</v>
      </c>
      <c r="C263" s="16" t="s">
        <v>104</v>
      </c>
      <c r="D263" s="16" t="s">
        <v>738</v>
      </c>
      <c r="E263" s="18" t="s">
        <v>131</v>
      </c>
      <c r="F263" s="19">
        <v>3</v>
      </c>
      <c r="G263" s="20">
        <v>82.93</v>
      </c>
      <c r="H263" s="20">
        <v>89.7</v>
      </c>
      <c r="I263" s="20">
        <v>113.9</v>
      </c>
      <c r="J263" s="21">
        <v>341.7</v>
      </c>
    </row>
    <row r="264" spans="1:10" s="11" customFormat="1" ht="36" customHeight="1" x14ac:dyDescent="0.2">
      <c r="A264" s="16" t="s">
        <v>739</v>
      </c>
      <c r="B264" s="17" t="s">
        <v>740</v>
      </c>
      <c r="C264" s="16" t="s">
        <v>104</v>
      </c>
      <c r="D264" s="16" t="s">
        <v>741</v>
      </c>
      <c r="E264" s="18" t="s">
        <v>131</v>
      </c>
      <c r="F264" s="19">
        <v>6</v>
      </c>
      <c r="G264" s="20">
        <v>151.72999999999999</v>
      </c>
      <c r="H264" s="20">
        <v>164.12</v>
      </c>
      <c r="I264" s="20">
        <v>208.39</v>
      </c>
      <c r="J264" s="21">
        <v>1250.3399999999999</v>
      </c>
    </row>
    <row r="265" spans="1:10" s="11" customFormat="1" ht="36" customHeight="1" x14ac:dyDescent="0.2">
      <c r="A265" s="16" t="s">
        <v>742</v>
      </c>
      <c r="B265" s="17" t="s">
        <v>743</v>
      </c>
      <c r="C265" s="16" t="s">
        <v>30</v>
      </c>
      <c r="D265" s="16" t="s">
        <v>744</v>
      </c>
      <c r="E265" s="18" t="s">
        <v>82</v>
      </c>
      <c r="F265" s="19">
        <v>1</v>
      </c>
      <c r="G265" s="20">
        <v>103.7</v>
      </c>
      <c r="H265" s="20">
        <v>112.16</v>
      </c>
      <c r="I265" s="20">
        <v>142.41999999999999</v>
      </c>
      <c r="J265" s="21">
        <v>142.41999999999999</v>
      </c>
    </row>
    <row r="266" spans="1:10" s="11" customFormat="1" ht="48" customHeight="1" x14ac:dyDescent="0.2">
      <c r="A266" s="16" t="s">
        <v>745</v>
      </c>
      <c r="B266" s="17" t="s">
        <v>746</v>
      </c>
      <c r="C266" s="16" t="s">
        <v>30</v>
      </c>
      <c r="D266" s="16" t="s">
        <v>747</v>
      </c>
      <c r="E266" s="18" t="s">
        <v>82</v>
      </c>
      <c r="F266" s="19">
        <v>5</v>
      </c>
      <c r="G266" s="20">
        <v>386.95</v>
      </c>
      <c r="H266" s="20">
        <v>418.55</v>
      </c>
      <c r="I266" s="20">
        <v>531.47</v>
      </c>
      <c r="J266" s="21">
        <v>2657.35</v>
      </c>
    </row>
    <row r="267" spans="1:10" s="11" customFormat="1" ht="36" customHeight="1" x14ac:dyDescent="0.2">
      <c r="A267" s="16" t="s">
        <v>748</v>
      </c>
      <c r="B267" s="17" t="s">
        <v>749</v>
      </c>
      <c r="C267" s="16" t="s">
        <v>104</v>
      </c>
      <c r="D267" s="16" t="s">
        <v>750</v>
      </c>
      <c r="E267" s="18" t="s">
        <v>131</v>
      </c>
      <c r="F267" s="19">
        <v>1</v>
      </c>
      <c r="G267" s="20">
        <v>868.09</v>
      </c>
      <c r="H267" s="20">
        <v>938.98</v>
      </c>
      <c r="I267" s="20">
        <v>1192.31</v>
      </c>
      <c r="J267" s="21">
        <v>1192.31</v>
      </c>
    </row>
    <row r="268" spans="1:10" s="11" customFormat="1" ht="36" customHeight="1" x14ac:dyDescent="0.2">
      <c r="A268" s="16" t="s">
        <v>751</v>
      </c>
      <c r="B268" s="17" t="s">
        <v>752</v>
      </c>
      <c r="C268" s="16" t="s">
        <v>104</v>
      </c>
      <c r="D268" s="16" t="s">
        <v>753</v>
      </c>
      <c r="E268" s="18" t="s">
        <v>131</v>
      </c>
      <c r="F268" s="19">
        <v>2</v>
      </c>
      <c r="G268" s="20">
        <v>1253.94</v>
      </c>
      <c r="H268" s="20">
        <v>1356.35</v>
      </c>
      <c r="I268" s="20">
        <v>1722.29</v>
      </c>
      <c r="J268" s="21">
        <v>3444.58</v>
      </c>
    </row>
    <row r="269" spans="1:10" s="11" customFormat="1" ht="36" customHeight="1" x14ac:dyDescent="0.2">
      <c r="A269" s="23" t="s">
        <v>754</v>
      </c>
      <c r="B269" s="24" t="s">
        <v>755</v>
      </c>
      <c r="C269" s="23" t="s">
        <v>30</v>
      </c>
      <c r="D269" s="23" t="s">
        <v>756</v>
      </c>
      <c r="E269" s="25" t="s">
        <v>82</v>
      </c>
      <c r="F269" s="26">
        <v>1</v>
      </c>
      <c r="G269" s="27">
        <v>60572.31</v>
      </c>
      <c r="H269" s="20">
        <v>65519.32</v>
      </c>
      <c r="I269" s="20">
        <v>76506.899999999994</v>
      </c>
      <c r="J269" s="21">
        <v>76506.899999999994</v>
      </c>
    </row>
    <row r="270" spans="1:10" s="11" customFormat="1" ht="24" customHeight="1" x14ac:dyDescent="0.2">
      <c r="A270" s="16" t="s">
        <v>757</v>
      </c>
      <c r="B270" s="17" t="s">
        <v>758</v>
      </c>
      <c r="C270" s="16" t="s">
        <v>20</v>
      </c>
      <c r="D270" s="16" t="s">
        <v>759</v>
      </c>
      <c r="E270" s="18" t="s">
        <v>22</v>
      </c>
      <c r="F270" s="19">
        <v>1</v>
      </c>
      <c r="G270" s="20">
        <v>2329.1999999999998</v>
      </c>
      <c r="H270" s="20">
        <v>2519.42</v>
      </c>
      <c r="I270" s="20">
        <v>3199.15</v>
      </c>
      <c r="J270" s="21">
        <v>3199.15</v>
      </c>
    </row>
    <row r="271" spans="1:10" s="11" customFormat="1" ht="24" customHeight="1" x14ac:dyDescent="0.2">
      <c r="A271" s="16" t="s">
        <v>760</v>
      </c>
      <c r="B271" s="17" t="s">
        <v>761</v>
      </c>
      <c r="C271" s="16" t="s">
        <v>104</v>
      </c>
      <c r="D271" s="16" t="s">
        <v>762</v>
      </c>
      <c r="E271" s="18" t="s">
        <v>131</v>
      </c>
      <c r="F271" s="19">
        <v>8</v>
      </c>
      <c r="G271" s="20">
        <v>53.04</v>
      </c>
      <c r="H271" s="20">
        <v>57.37</v>
      </c>
      <c r="I271" s="20">
        <v>72.84</v>
      </c>
      <c r="J271" s="21">
        <v>582.72</v>
      </c>
    </row>
    <row r="272" spans="1:10" s="11" customFormat="1" ht="36" customHeight="1" x14ac:dyDescent="0.2">
      <c r="A272" s="16" t="s">
        <v>763</v>
      </c>
      <c r="B272" s="17" t="s">
        <v>764</v>
      </c>
      <c r="C272" s="16" t="s">
        <v>30</v>
      </c>
      <c r="D272" s="16" t="s">
        <v>765</v>
      </c>
      <c r="E272" s="18" t="s">
        <v>82</v>
      </c>
      <c r="F272" s="19">
        <v>230</v>
      </c>
      <c r="G272" s="20">
        <v>3.92</v>
      </c>
      <c r="H272" s="20">
        <v>4.24</v>
      </c>
      <c r="I272" s="20">
        <v>5.38</v>
      </c>
      <c r="J272" s="21">
        <v>1237.4000000000001</v>
      </c>
    </row>
    <row r="273" spans="1:10" s="11" customFormat="1" ht="36" customHeight="1" x14ac:dyDescent="0.2">
      <c r="A273" s="16" t="s">
        <v>766</v>
      </c>
      <c r="B273" s="17" t="s">
        <v>767</v>
      </c>
      <c r="C273" s="16" t="s">
        <v>30</v>
      </c>
      <c r="D273" s="16" t="s">
        <v>768</v>
      </c>
      <c r="E273" s="18" t="s">
        <v>82</v>
      </c>
      <c r="F273" s="19">
        <v>20</v>
      </c>
      <c r="G273" s="20">
        <v>5.19</v>
      </c>
      <c r="H273" s="20">
        <v>5.61</v>
      </c>
      <c r="I273" s="20">
        <v>7.12</v>
      </c>
      <c r="J273" s="21">
        <v>142.4</v>
      </c>
    </row>
    <row r="274" spans="1:10" s="11" customFormat="1" ht="24" customHeight="1" x14ac:dyDescent="0.2">
      <c r="A274" s="16" t="s">
        <v>769</v>
      </c>
      <c r="B274" s="17" t="s">
        <v>770</v>
      </c>
      <c r="C274" s="16" t="s">
        <v>30</v>
      </c>
      <c r="D274" s="16" t="s">
        <v>771</v>
      </c>
      <c r="E274" s="18" t="s">
        <v>82</v>
      </c>
      <c r="F274" s="19">
        <v>31</v>
      </c>
      <c r="G274" s="20">
        <v>30.62</v>
      </c>
      <c r="H274" s="20">
        <v>33.119999999999997</v>
      </c>
      <c r="I274" s="20">
        <v>42.05</v>
      </c>
      <c r="J274" s="21">
        <v>1303.55</v>
      </c>
    </row>
    <row r="275" spans="1:10" s="11" customFormat="1" ht="24" customHeight="1" x14ac:dyDescent="0.2">
      <c r="A275" s="16" t="s">
        <v>772</v>
      </c>
      <c r="B275" s="17" t="s">
        <v>773</v>
      </c>
      <c r="C275" s="16" t="s">
        <v>30</v>
      </c>
      <c r="D275" s="16" t="s">
        <v>774</v>
      </c>
      <c r="E275" s="18" t="s">
        <v>82</v>
      </c>
      <c r="F275" s="19">
        <v>4</v>
      </c>
      <c r="G275" s="20">
        <v>16.71</v>
      </c>
      <c r="H275" s="20">
        <v>18.07</v>
      </c>
      <c r="I275" s="20">
        <v>22.94</v>
      </c>
      <c r="J275" s="21">
        <v>91.76</v>
      </c>
    </row>
    <row r="276" spans="1:10" s="11" customFormat="1" ht="36" customHeight="1" x14ac:dyDescent="0.2">
      <c r="A276" s="16" t="s">
        <v>775</v>
      </c>
      <c r="B276" s="17" t="s">
        <v>776</v>
      </c>
      <c r="C276" s="16" t="s">
        <v>30</v>
      </c>
      <c r="D276" s="16" t="s">
        <v>777</v>
      </c>
      <c r="E276" s="18" t="s">
        <v>82</v>
      </c>
      <c r="F276" s="19">
        <v>7</v>
      </c>
      <c r="G276" s="20">
        <v>7.74</v>
      </c>
      <c r="H276" s="20">
        <v>8.3699999999999992</v>
      </c>
      <c r="I276" s="20">
        <v>10.62</v>
      </c>
      <c r="J276" s="21">
        <v>74.34</v>
      </c>
    </row>
    <row r="277" spans="1:10" s="11" customFormat="1" ht="24" customHeight="1" x14ac:dyDescent="0.2">
      <c r="A277" s="16" t="s">
        <v>778</v>
      </c>
      <c r="B277" s="17" t="s">
        <v>779</v>
      </c>
      <c r="C277" s="16" t="s">
        <v>30</v>
      </c>
      <c r="D277" s="16" t="s">
        <v>780</v>
      </c>
      <c r="E277" s="18" t="s">
        <v>82</v>
      </c>
      <c r="F277" s="19">
        <v>1</v>
      </c>
      <c r="G277" s="20">
        <v>8.9499999999999993</v>
      </c>
      <c r="H277" s="20">
        <v>9.68</v>
      </c>
      <c r="I277" s="20">
        <v>12.29</v>
      </c>
      <c r="J277" s="21">
        <v>12.29</v>
      </c>
    </row>
    <row r="278" spans="1:10" s="11" customFormat="1" ht="36" customHeight="1" x14ac:dyDescent="0.2">
      <c r="A278" s="16" t="s">
        <v>781</v>
      </c>
      <c r="B278" s="17" t="s">
        <v>782</v>
      </c>
      <c r="C278" s="16" t="s">
        <v>30</v>
      </c>
      <c r="D278" s="16" t="s">
        <v>783</v>
      </c>
      <c r="E278" s="18" t="s">
        <v>82</v>
      </c>
      <c r="F278" s="19">
        <v>4</v>
      </c>
      <c r="G278" s="20">
        <v>3.82</v>
      </c>
      <c r="H278" s="20">
        <v>4.13</v>
      </c>
      <c r="I278" s="20">
        <v>5.24</v>
      </c>
      <c r="J278" s="21">
        <v>20.96</v>
      </c>
    </row>
    <row r="279" spans="1:10" s="11" customFormat="1" ht="24" customHeight="1" x14ac:dyDescent="0.2">
      <c r="A279" s="16" t="s">
        <v>784</v>
      </c>
      <c r="B279" s="17" t="s">
        <v>785</v>
      </c>
      <c r="C279" s="16" t="s">
        <v>104</v>
      </c>
      <c r="D279" s="16" t="s">
        <v>786</v>
      </c>
      <c r="E279" s="18" t="s">
        <v>131</v>
      </c>
      <c r="F279" s="19">
        <v>4</v>
      </c>
      <c r="G279" s="20">
        <v>28.99</v>
      </c>
      <c r="H279" s="20">
        <v>31.35</v>
      </c>
      <c r="I279" s="20">
        <v>39.799999999999997</v>
      </c>
      <c r="J279" s="21">
        <v>159.19999999999999</v>
      </c>
    </row>
    <row r="280" spans="1:10" s="11" customFormat="1" ht="36" customHeight="1" x14ac:dyDescent="0.2">
      <c r="A280" s="16" t="s">
        <v>787</v>
      </c>
      <c r="B280" s="17" t="s">
        <v>788</v>
      </c>
      <c r="C280" s="16" t="s">
        <v>30</v>
      </c>
      <c r="D280" s="16" t="s">
        <v>789</v>
      </c>
      <c r="E280" s="18" t="s">
        <v>118</v>
      </c>
      <c r="F280" s="19">
        <v>8</v>
      </c>
      <c r="G280" s="20">
        <v>93.38</v>
      </c>
      <c r="H280" s="20">
        <v>101</v>
      </c>
      <c r="I280" s="20">
        <v>128.24</v>
      </c>
      <c r="J280" s="21">
        <v>1025.92</v>
      </c>
    </row>
    <row r="281" spans="1:10" s="11" customFormat="1" ht="24" customHeight="1" x14ac:dyDescent="0.2">
      <c r="A281" s="16" t="s">
        <v>790</v>
      </c>
      <c r="B281" s="17" t="s">
        <v>791</v>
      </c>
      <c r="C281" s="16" t="s">
        <v>104</v>
      </c>
      <c r="D281" s="16" t="s">
        <v>792</v>
      </c>
      <c r="E281" s="18" t="s">
        <v>131</v>
      </c>
      <c r="F281" s="19">
        <v>16</v>
      </c>
      <c r="G281" s="20">
        <v>5.97</v>
      </c>
      <c r="H281" s="20">
        <v>6.45</v>
      </c>
      <c r="I281" s="20">
        <v>8.19</v>
      </c>
      <c r="J281" s="21">
        <v>131.04</v>
      </c>
    </row>
    <row r="282" spans="1:10" s="11" customFormat="1" ht="24" customHeight="1" x14ac:dyDescent="0.2">
      <c r="A282" s="16" t="s">
        <v>793</v>
      </c>
      <c r="B282" s="17" t="s">
        <v>794</v>
      </c>
      <c r="C282" s="16" t="s">
        <v>104</v>
      </c>
      <c r="D282" s="16" t="s">
        <v>795</v>
      </c>
      <c r="E282" s="18" t="s">
        <v>131</v>
      </c>
      <c r="F282" s="19">
        <v>10</v>
      </c>
      <c r="G282" s="20">
        <v>3.27</v>
      </c>
      <c r="H282" s="20">
        <v>3.53</v>
      </c>
      <c r="I282" s="20">
        <v>4.4800000000000004</v>
      </c>
      <c r="J282" s="21">
        <v>44.8</v>
      </c>
    </row>
    <row r="283" spans="1:10" s="11" customFormat="1" ht="24" customHeight="1" x14ac:dyDescent="0.2">
      <c r="A283" s="16" t="s">
        <v>796</v>
      </c>
      <c r="B283" s="17" t="s">
        <v>797</v>
      </c>
      <c r="C283" s="16" t="s">
        <v>104</v>
      </c>
      <c r="D283" s="16" t="s">
        <v>798</v>
      </c>
      <c r="E283" s="18" t="s">
        <v>131</v>
      </c>
      <c r="F283" s="19">
        <v>10</v>
      </c>
      <c r="G283" s="20">
        <v>2.15</v>
      </c>
      <c r="H283" s="20">
        <v>2.3199999999999998</v>
      </c>
      <c r="I283" s="20">
        <v>2.94</v>
      </c>
      <c r="J283" s="21">
        <v>29.4</v>
      </c>
    </row>
    <row r="284" spans="1:10" s="11" customFormat="1" ht="24" customHeight="1" x14ac:dyDescent="0.2">
      <c r="A284" s="16" t="s">
        <v>799</v>
      </c>
      <c r="B284" s="17" t="s">
        <v>800</v>
      </c>
      <c r="C284" s="16" t="s">
        <v>104</v>
      </c>
      <c r="D284" s="16" t="s">
        <v>801</v>
      </c>
      <c r="E284" s="18" t="s">
        <v>131</v>
      </c>
      <c r="F284" s="19">
        <v>10</v>
      </c>
      <c r="G284" s="20">
        <v>1.92</v>
      </c>
      <c r="H284" s="20">
        <v>2.0699999999999998</v>
      </c>
      <c r="I284" s="20">
        <v>2.62</v>
      </c>
      <c r="J284" s="21">
        <v>26.2</v>
      </c>
    </row>
    <row r="285" spans="1:10" s="11" customFormat="1" ht="24" customHeight="1" x14ac:dyDescent="0.2">
      <c r="A285" s="16" t="s">
        <v>802</v>
      </c>
      <c r="B285" s="17" t="s">
        <v>803</v>
      </c>
      <c r="C285" s="16" t="s">
        <v>104</v>
      </c>
      <c r="D285" s="16" t="s">
        <v>804</v>
      </c>
      <c r="E285" s="18" t="s">
        <v>131</v>
      </c>
      <c r="F285" s="19">
        <v>1</v>
      </c>
      <c r="G285" s="20">
        <v>1321.97</v>
      </c>
      <c r="H285" s="20">
        <v>1429.93</v>
      </c>
      <c r="I285" s="20">
        <v>1815.72</v>
      </c>
      <c r="J285" s="21">
        <v>1815.72</v>
      </c>
    </row>
    <row r="286" spans="1:10" s="11" customFormat="1" ht="24" customHeight="1" x14ac:dyDescent="0.2">
      <c r="A286" s="16" t="s">
        <v>805</v>
      </c>
      <c r="B286" s="17" t="s">
        <v>806</v>
      </c>
      <c r="C286" s="16" t="s">
        <v>104</v>
      </c>
      <c r="D286" s="16" t="s">
        <v>807</v>
      </c>
      <c r="E286" s="18" t="s">
        <v>131</v>
      </c>
      <c r="F286" s="19">
        <v>4</v>
      </c>
      <c r="G286" s="20">
        <v>84.47</v>
      </c>
      <c r="H286" s="20">
        <v>91.36</v>
      </c>
      <c r="I286" s="20">
        <v>116</v>
      </c>
      <c r="J286" s="21">
        <v>464</v>
      </c>
    </row>
    <row r="287" spans="1:10" s="11" customFormat="1" ht="24" customHeight="1" x14ac:dyDescent="0.2">
      <c r="A287" s="32"/>
      <c r="B287" s="33"/>
      <c r="C287" s="32"/>
      <c r="D287" s="32"/>
      <c r="E287" s="34"/>
      <c r="F287" s="35"/>
      <c r="G287" s="21"/>
      <c r="H287" s="20"/>
      <c r="I287" s="21"/>
      <c r="J287" s="21"/>
    </row>
    <row r="288" spans="1:10" s="31" customFormat="1" ht="24" customHeight="1" x14ac:dyDescent="0.2">
      <c r="A288" s="28" t="s">
        <v>808</v>
      </c>
      <c r="B288" s="28"/>
      <c r="C288" s="28"/>
      <c r="D288" s="28" t="s">
        <v>809</v>
      </c>
      <c r="E288" s="28"/>
      <c r="F288" s="29"/>
      <c r="G288" s="28"/>
      <c r="H288" s="30"/>
      <c r="I288" s="30"/>
      <c r="J288" s="36">
        <v>108107.15999999999</v>
      </c>
    </row>
    <row r="289" spans="1:10" s="11" customFormat="1" ht="48" customHeight="1" x14ac:dyDescent="0.2">
      <c r="A289" s="16" t="s">
        <v>810</v>
      </c>
      <c r="B289" s="17" t="s">
        <v>811</v>
      </c>
      <c r="C289" s="16" t="s">
        <v>30</v>
      </c>
      <c r="D289" s="16" t="s">
        <v>812</v>
      </c>
      <c r="E289" s="18" t="s">
        <v>118</v>
      </c>
      <c r="F289" s="19">
        <v>96</v>
      </c>
      <c r="G289" s="20">
        <v>22.17</v>
      </c>
      <c r="H289" s="20">
        <v>23.98</v>
      </c>
      <c r="I289" s="20">
        <v>30.44</v>
      </c>
      <c r="J289" s="21">
        <v>2922.24</v>
      </c>
    </row>
    <row r="290" spans="1:10" s="11" customFormat="1" ht="48" customHeight="1" x14ac:dyDescent="0.2">
      <c r="A290" s="16" t="s">
        <v>813</v>
      </c>
      <c r="B290" s="17" t="s">
        <v>814</v>
      </c>
      <c r="C290" s="16" t="s">
        <v>30</v>
      </c>
      <c r="D290" s="16" t="s">
        <v>815</v>
      </c>
      <c r="E290" s="18" t="s">
        <v>118</v>
      </c>
      <c r="F290" s="19">
        <v>51</v>
      </c>
      <c r="G290" s="20">
        <v>39.19</v>
      </c>
      <c r="H290" s="20">
        <v>42.39</v>
      </c>
      <c r="I290" s="20">
        <v>53.82</v>
      </c>
      <c r="J290" s="21">
        <v>2744.82</v>
      </c>
    </row>
    <row r="291" spans="1:10" s="11" customFormat="1" ht="48" customHeight="1" x14ac:dyDescent="0.2">
      <c r="A291" s="16" t="s">
        <v>816</v>
      </c>
      <c r="B291" s="17" t="s">
        <v>817</v>
      </c>
      <c r="C291" s="16" t="s">
        <v>30</v>
      </c>
      <c r="D291" s="16" t="s">
        <v>818</v>
      </c>
      <c r="E291" s="18" t="s">
        <v>118</v>
      </c>
      <c r="F291" s="19">
        <v>77</v>
      </c>
      <c r="G291" s="20">
        <v>48.93</v>
      </c>
      <c r="H291" s="20">
        <v>52.92</v>
      </c>
      <c r="I291" s="20">
        <v>67.19</v>
      </c>
      <c r="J291" s="21">
        <v>5173.63</v>
      </c>
    </row>
    <row r="292" spans="1:10" s="11" customFormat="1" ht="48" customHeight="1" x14ac:dyDescent="0.2">
      <c r="A292" s="16" t="s">
        <v>819</v>
      </c>
      <c r="B292" s="17" t="s">
        <v>820</v>
      </c>
      <c r="C292" s="16" t="s">
        <v>30</v>
      </c>
      <c r="D292" s="16" t="s">
        <v>821</v>
      </c>
      <c r="E292" s="18" t="s">
        <v>118</v>
      </c>
      <c r="F292" s="19">
        <v>18</v>
      </c>
      <c r="G292" s="20">
        <v>59.71</v>
      </c>
      <c r="H292" s="20">
        <v>64.58</v>
      </c>
      <c r="I292" s="20">
        <v>82</v>
      </c>
      <c r="J292" s="21">
        <v>1476</v>
      </c>
    </row>
    <row r="293" spans="1:10" s="11" customFormat="1" ht="36" customHeight="1" x14ac:dyDescent="0.2">
      <c r="A293" s="16" t="s">
        <v>822</v>
      </c>
      <c r="B293" s="17" t="s">
        <v>823</v>
      </c>
      <c r="C293" s="16" t="s">
        <v>88</v>
      </c>
      <c r="D293" s="16" t="s">
        <v>824</v>
      </c>
      <c r="E293" s="18" t="s">
        <v>118</v>
      </c>
      <c r="F293" s="19">
        <v>14</v>
      </c>
      <c r="G293" s="20">
        <v>65.16</v>
      </c>
      <c r="H293" s="20">
        <v>70.48</v>
      </c>
      <c r="I293" s="20">
        <v>89.49</v>
      </c>
      <c r="J293" s="21">
        <v>1252.8599999999999</v>
      </c>
    </row>
    <row r="294" spans="1:10" s="11" customFormat="1" ht="24" customHeight="1" x14ac:dyDescent="0.2">
      <c r="A294" s="16" t="s">
        <v>825</v>
      </c>
      <c r="B294" s="17" t="s">
        <v>640</v>
      </c>
      <c r="C294" s="16" t="s">
        <v>104</v>
      </c>
      <c r="D294" s="16" t="s">
        <v>826</v>
      </c>
      <c r="E294" s="18" t="s">
        <v>345</v>
      </c>
      <c r="F294" s="19">
        <v>102</v>
      </c>
      <c r="G294" s="20">
        <v>9.77</v>
      </c>
      <c r="H294" s="20">
        <v>10.56</v>
      </c>
      <c r="I294" s="20">
        <v>13.4</v>
      </c>
      <c r="J294" s="21">
        <v>1366.8</v>
      </c>
    </row>
    <row r="295" spans="1:10" s="11" customFormat="1" ht="24" customHeight="1" x14ac:dyDescent="0.2">
      <c r="A295" s="16" t="s">
        <v>827</v>
      </c>
      <c r="B295" s="17" t="s">
        <v>828</v>
      </c>
      <c r="C295" s="16" t="s">
        <v>104</v>
      </c>
      <c r="D295" s="16" t="s">
        <v>829</v>
      </c>
      <c r="E295" s="18" t="s">
        <v>118</v>
      </c>
      <c r="F295" s="19">
        <v>30</v>
      </c>
      <c r="G295" s="20">
        <v>13.35</v>
      </c>
      <c r="H295" s="20">
        <v>14.44</v>
      </c>
      <c r="I295" s="20">
        <v>18.329999999999998</v>
      </c>
      <c r="J295" s="21">
        <v>549.9</v>
      </c>
    </row>
    <row r="296" spans="1:10" s="11" customFormat="1" ht="36" customHeight="1" x14ac:dyDescent="0.2">
      <c r="A296" s="16" t="s">
        <v>830</v>
      </c>
      <c r="B296" s="17" t="s">
        <v>454</v>
      </c>
      <c r="C296" s="16" t="s">
        <v>30</v>
      </c>
      <c r="D296" s="16" t="s">
        <v>831</v>
      </c>
      <c r="E296" s="18" t="s">
        <v>118</v>
      </c>
      <c r="F296" s="19">
        <v>120</v>
      </c>
      <c r="G296" s="20">
        <v>19.75</v>
      </c>
      <c r="H296" s="20">
        <v>21.36</v>
      </c>
      <c r="I296" s="20">
        <v>27.12</v>
      </c>
      <c r="J296" s="21">
        <v>3254.4</v>
      </c>
    </row>
    <row r="297" spans="1:10" s="11" customFormat="1" ht="36" customHeight="1" x14ac:dyDescent="0.2">
      <c r="A297" s="16" t="s">
        <v>832</v>
      </c>
      <c r="B297" s="17" t="s">
        <v>487</v>
      </c>
      <c r="C297" s="16" t="s">
        <v>30</v>
      </c>
      <c r="D297" s="16" t="s">
        <v>833</v>
      </c>
      <c r="E297" s="18" t="s">
        <v>82</v>
      </c>
      <c r="F297" s="19">
        <v>19</v>
      </c>
      <c r="G297" s="20">
        <v>5.85</v>
      </c>
      <c r="H297" s="20">
        <v>6.32</v>
      </c>
      <c r="I297" s="20">
        <v>8.02</v>
      </c>
      <c r="J297" s="21">
        <v>152.38</v>
      </c>
    </row>
    <row r="298" spans="1:10" s="11" customFormat="1" ht="36" customHeight="1" x14ac:dyDescent="0.2">
      <c r="A298" s="16" t="s">
        <v>834</v>
      </c>
      <c r="B298" s="17" t="s">
        <v>835</v>
      </c>
      <c r="C298" s="16" t="s">
        <v>30</v>
      </c>
      <c r="D298" s="16" t="s">
        <v>836</v>
      </c>
      <c r="E298" s="18" t="s">
        <v>82</v>
      </c>
      <c r="F298" s="19">
        <v>54</v>
      </c>
      <c r="G298" s="20">
        <v>11.59</v>
      </c>
      <c r="H298" s="20">
        <v>12.53</v>
      </c>
      <c r="I298" s="20">
        <v>15.91</v>
      </c>
      <c r="J298" s="21">
        <v>859.14</v>
      </c>
    </row>
    <row r="299" spans="1:10" s="11" customFormat="1" ht="36" customHeight="1" x14ac:dyDescent="0.2">
      <c r="A299" s="16" t="s">
        <v>837</v>
      </c>
      <c r="B299" s="17" t="s">
        <v>838</v>
      </c>
      <c r="C299" s="16" t="s">
        <v>30</v>
      </c>
      <c r="D299" s="16" t="s">
        <v>839</v>
      </c>
      <c r="E299" s="18" t="s">
        <v>82</v>
      </c>
      <c r="F299" s="19">
        <v>22</v>
      </c>
      <c r="G299" s="20">
        <v>9.11</v>
      </c>
      <c r="H299" s="20">
        <v>9.85</v>
      </c>
      <c r="I299" s="20">
        <v>12.5</v>
      </c>
      <c r="J299" s="21">
        <v>275</v>
      </c>
    </row>
    <row r="300" spans="1:10" s="11" customFormat="1" ht="24" customHeight="1" x14ac:dyDescent="0.2">
      <c r="A300" s="23" t="s">
        <v>840</v>
      </c>
      <c r="B300" s="24" t="s">
        <v>841</v>
      </c>
      <c r="C300" s="23" t="s">
        <v>104</v>
      </c>
      <c r="D300" s="23" t="s">
        <v>842</v>
      </c>
      <c r="E300" s="25" t="s">
        <v>131</v>
      </c>
      <c r="F300" s="26">
        <v>22</v>
      </c>
      <c r="G300" s="27">
        <v>354.71</v>
      </c>
      <c r="H300" s="20">
        <v>383.67</v>
      </c>
      <c r="I300" s="20">
        <v>487.18</v>
      </c>
      <c r="J300" s="21">
        <v>10717.96</v>
      </c>
    </row>
    <row r="301" spans="1:10" s="11" customFormat="1" ht="24" customHeight="1" x14ac:dyDescent="0.2">
      <c r="A301" s="23" t="s">
        <v>843</v>
      </c>
      <c r="B301" s="24" t="s">
        <v>844</v>
      </c>
      <c r="C301" s="23" t="s">
        <v>104</v>
      </c>
      <c r="D301" s="23" t="s">
        <v>845</v>
      </c>
      <c r="E301" s="25" t="s">
        <v>131</v>
      </c>
      <c r="F301" s="26">
        <v>4</v>
      </c>
      <c r="G301" s="27">
        <v>579.12</v>
      </c>
      <c r="H301" s="20">
        <v>626.41</v>
      </c>
      <c r="I301" s="20">
        <v>795.41</v>
      </c>
      <c r="J301" s="21">
        <v>3181.64</v>
      </c>
    </row>
    <row r="302" spans="1:10" s="11" customFormat="1" ht="36" customHeight="1" x14ac:dyDescent="0.2">
      <c r="A302" s="23" t="s">
        <v>846</v>
      </c>
      <c r="B302" s="24" t="s">
        <v>847</v>
      </c>
      <c r="C302" s="23" t="s">
        <v>30</v>
      </c>
      <c r="D302" s="23" t="s">
        <v>848</v>
      </c>
      <c r="E302" s="25" t="s">
        <v>82</v>
      </c>
      <c r="F302" s="26">
        <v>6</v>
      </c>
      <c r="G302" s="27">
        <v>1131.55</v>
      </c>
      <c r="H302" s="20">
        <v>1223.96</v>
      </c>
      <c r="I302" s="20">
        <v>1429.21</v>
      </c>
      <c r="J302" s="21">
        <v>8575.26</v>
      </c>
    </row>
    <row r="303" spans="1:10" s="11" customFormat="1" ht="48" customHeight="1" x14ac:dyDescent="0.2">
      <c r="A303" s="23" t="s">
        <v>849</v>
      </c>
      <c r="B303" s="24" t="s">
        <v>850</v>
      </c>
      <c r="C303" s="23" t="s">
        <v>30</v>
      </c>
      <c r="D303" s="23" t="s">
        <v>851</v>
      </c>
      <c r="E303" s="25" t="s">
        <v>82</v>
      </c>
      <c r="F303" s="26">
        <v>9</v>
      </c>
      <c r="G303" s="27">
        <v>1428.85</v>
      </c>
      <c r="H303" s="20">
        <v>1545.54</v>
      </c>
      <c r="I303" s="20">
        <v>1804.72</v>
      </c>
      <c r="J303" s="21">
        <v>16242.48</v>
      </c>
    </row>
    <row r="304" spans="1:10" s="11" customFormat="1" ht="36" customHeight="1" x14ac:dyDescent="0.2">
      <c r="A304" s="23" t="s">
        <v>852</v>
      </c>
      <c r="B304" s="24" t="s">
        <v>853</v>
      </c>
      <c r="C304" s="23" t="s">
        <v>30</v>
      </c>
      <c r="D304" s="23" t="s">
        <v>854</v>
      </c>
      <c r="E304" s="25" t="s">
        <v>82</v>
      </c>
      <c r="F304" s="26">
        <v>3</v>
      </c>
      <c r="G304" s="27">
        <v>1900.56</v>
      </c>
      <c r="H304" s="20">
        <v>2055.7800000000002</v>
      </c>
      <c r="I304" s="20">
        <v>2400.5300000000002</v>
      </c>
      <c r="J304" s="21">
        <v>7201.59</v>
      </c>
    </row>
    <row r="305" spans="1:10" s="11" customFormat="1" ht="36" customHeight="1" x14ac:dyDescent="0.2">
      <c r="A305" s="23" t="s">
        <v>855</v>
      </c>
      <c r="B305" s="24" t="s">
        <v>856</v>
      </c>
      <c r="C305" s="23" t="s">
        <v>30</v>
      </c>
      <c r="D305" s="23" t="s">
        <v>857</v>
      </c>
      <c r="E305" s="25" t="s">
        <v>82</v>
      </c>
      <c r="F305" s="26">
        <v>4</v>
      </c>
      <c r="G305" s="27">
        <v>2489.5700000000002</v>
      </c>
      <c r="H305" s="20">
        <v>2692.89</v>
      </c>
      <c r="I305" s="20">
        <v>3144.48</v>
      </c>
      <c r="J305" s="21">
        <v>12577.92</v>
      </c>
    </row>
    <row r="306" spans="1:10" s="11" customFormat="1" ht="36" customHeight="1" x14ac:dyDescent="0.2">
      <c r="A306" s="23" t="s">
        <v>858</v>
      </c>
      <c r="B306" s="24" t="s">
        <v>859</v>
      </c>
      <c r="C306" s="23" t="s">
        <v>30</v>
      </c>
      <c r="D306" s="23" t="s">
        <v>860</v>
      </c>
      <c r="E306" s="25" t="s">
        <v>82</v>
      </c>
      <c r="F306" s="26">
        <v>2</v>
      </c>
      <c r="G306" s="27">
        <v>4956.17</v>
      </c>
      <c r="H306" s="20">
        <v>5360.94</v>
      </c>
      <c r="I306" s="20">
        <v>6259.96</v>
      </c>
      <c r="J306" s="21">
        <v>12519.92</v>
      </c>
    </row>
    <row r="307" spans="1:10" s="11" customFormat="1" ht="36" customHeight="1" x14ac:dyDescent="0.2">
      <c r="A307" s="23" t="s">
        <v>861</v>
      </c>
      <c r="B307" s="24" t="s">
        <v>862</v>
      </c>
      <c r="C307" s="23" t="s">
        <v>30</v>
      </c>
      <c r="D307" s="23" t="s">
        <v>863</v>
      </c>
      <c r="E307" s="25" t="s">
        <v>82</v>
      </c>
      <c r="F307" s="26">
        <v>2</v>
      </c>
      <c r="G307" s="27">
        <v>6754.68</v>
      </c>
      <c r="H307" s="20">
        <v>7306.34</v>
      </c>
      <c r="I307" s="20">
        <v>8531.61</v>
      </c>
      <c r="J307" s="21">
        <v>17063.22</v>
      </c>
    </row>
    <row r="308" spans="1:10" s="11" customFormat="1" ht="36" customHeight="1" x14ac:dyDescent="0.2">
      <c r="A308" s="37"/>
      <c r="B308" s="38"/>
      <c r="C308" s="37"/>
      <c r="D308" s="37"/>
      <c r="E308" s="39"/>
      <c r="F308" s="40"/>
      <c r="G308" s="41"/>
      <c r="H308" s="20"/>
      <c r="I308" s="21"/>
      <c r="J308" s="21"/>
    </row>
    <row r="309" spans="1:10" s="31" customFormat="1" ht="24" customHeight="1" x14ac:dyDescent="0.2">
      <c r="A309" s="28" t="s">
        <v>864</v>
      </c>
      <c r="B309" s="28"/>
      <c r="C309" s="28"/>
      <c r="D309" s="28" t="s">
        <v>865</v>
      </c>
      <c r="E309" s="28"/>
      <c r="F309" s="29"/>
      <c r="G309" s="28"/>
      <c r="H309" s="30"/>
      <c r="I309" s="30"/>
      <c r="J309" s="36">
        <v>137901.51000000004</v>
      </c>
    </row>
    <row r="310" spans="1:10" s="11" customFormat="1" ht="24" customHeight="1" x14ac:dyDescent="0.2">
      <c r="A310" s="16" t="s">
        <v>866</v>
      </c>
      <c r="B310" s="17" t="s">
        <v>867</v>
      </c>
      <c r="C310" s="16" t="s">
        <v>104</v>
      </c>
      <c r="D310" s="16" t="s">
        <v>868</v>
      </c>
      <c r="E310" s="18" t="s">
        <v>131</v>
      </c>
      <c r="F310" s="19">
        <v>2</v>
      </c>
      <c r="G310" s="20">
        <v>479.46</v>
      </c>
      <c r="H310" s="20">
        <v>518.61</v>
      </c>
      <c r="I310" s="20">
        <v>658.53</v>
      </c>
      <c r="J310" s="21">
        <v>1317.06</v>
      </c>
    </row>
    <row r="311" spans="1:10" s="11" customFormat="1" ht="36" customHeight="1" x14ac:dyDescent="0.2">
      <c r="A311" s="16" t="s">
        <v>869</v>
      </c>
      <c r="B311" s="17" t="s">
        <v>870</v>
      </c>
      <c r="C311" s="16" t="s">
        <v>30</v>
      </c>
      <c r="D311" s="16" t="s">
        <v>871</v>
      </c>
      <c r="E311" s="18" t="s">
        <v>118</v>
      </c>
      <c r="F311" s="19">
        <v>3526</v>
      </c>
      <c r="G311" s="20">
        <v>1.52</v>
      </c>
      <c r="H311" s="20">
        <v>1.64</v>
      </c>
      <c r="I311" s="20">
        <v>2.08</v>
      </c>
      <c r="J311" s="21">
        <v>7334.08</v>
      </c>
    </row>
    <row r="312" spans="1:10" s="11" customFormat="1" ht="24" customHeight="1" x14ac:dyDescent="0.2">
      <c r="A312" s="16" t="s">
        <v>872</v>
      </c>
      <c r="B312" s="17" t="s">
        <v>873</v>
      </c>
      <c r="C312" s="16" t="s">
        <v>104</v>
      </c>
      <c r="D312" s="16" t="s">
        <v>874</v>
      </c>
      <c r="E312" s="18" t="s">
        <v>131</v>
      </c>
      <c r="F312" s="19">
        <v>29</v>
      </c>
      <c r="G312" s="20">
        <v>4.4000000000000004</v>
      </c>
      <c r="H312" s="20">
        <v>4.75</v>
      </c>
      <c r="I312" s="20">
        <v>6.03</v>
      </c>
      <c r="J312" s="21">
        <v>174.87</v>
      </c>
    </row>
    <row r="313" spans="1:10" s="11" customFormat="1" ht="36" customHeight="1" x14ac:dyDescent="0.2">
      <c r="A313" s="16" t="s">
        <v>875</v>
      </c>
      <c r="B313" s="17" t="s">
        <v>613</v>
      </c>
      <c r="C313" s="16" t="s">
        <v>30</v>
      </c>
      <c r="D313" s="16" t="s">
        <v>614</v>
      </c>
      <c r="E313" s="18" t="s">
        <v>82</v>
      </c>
      <c r="F313" s="19">
        <v>64</v>
      </c>
      <c r="G313" s="20">
        <v>6.19</v>
      </c>
      <c r="H313" s="20">
        <v>6.69</v>
      </c>
      <c r="I313" s="20">
        <v>8.49</v>
      </c>
      <c r="J313" s="21">
        <v>543.36</v>
      </c>
    </row>
    <row r="314" spans="1:10" s="11" customFormat="1" ht="24" customHeight="1" x14ac:dyDescent="0.2">
      <c r="A314" s="16" t="s">
        <v>876</v>
      </c>
      <c r="B314" s="17" t="s">
        <v>877</v>
      </c>
      <c r="C314" s="16" t="s">
        <v>30</v>
      </c>
      <c r="D314" s="16" t="s">
        <v>878</v>
      </c>
      <c r="E314" s="18" t="s">
        <v>82</v>
      </c>
      <c r="F314" s="19">
        <v>15</v>
      </c>
      <c r="G314" s="20">
        <v>8.3000000000000007</v>
      </c>
      <c r="H314" s="20">
        <v>8.9700000000000006</v>
      </c>
      <c r="I314" s="20">
        <v>11.39</v>
      </c>
      <c r="J314" s="21">
        <v>170.85</v>
      </c>
    </row>
    <row r="315" spans="1:10" s="11" customFormat="1" ht="24" customHeight="1" x14ac:dyDescent="0.2">
      <c r="A315" s="16" t="s">
        <v>879</v>
      </c>
      <c r="B315" s="17" t="s">
        <v>880</v>
      </c>
      <c r="C315" s="16" t="s">
        <v>104</v>
      </c>
      <c r="D315" s="16" t="s">
        <v>881</v>
      </c>
      <c r="E315" s="18" t="s">
        <v>131</v>
      </c>
      <c r="F315" s="19">
        <v>48</v>
      </c>
      <c r="G315" s="20">
        <v>44.64</v>
      </c>
      <c r="H315" s="20">
        <v>48.28</v>
      </c>
      <c r="I315" s="20">
        <v>61.3</v>
      </c>
      <c r="J315" s="21">
        <v>2942.4</v>
      </c>
    </row>
    <row r="316" spans="1:10" s="11" customFormat="1" ht="24" customHeight="1" x14ac:dyDescent="0.2">
      <c r="A316" s="16" t="s">
        <v>882</v>
      </c>
      <c r="B316" s="17" t="s">
        <v>883</v>
      </c>
      <c r="C316" s="16" t="s">
        <v>104</v>
      </c>
      <c r="D316" s="16" t="s">
        <v>884</v>
      </c>
      <c r="E316" s="18" t="s">
        <v>131</v>
      </c>
      <c r="F316" s="19">
        <v>34</v>
      </c>
      <c r="G316" s="20">
        <v>72.73</v>
      </c>
      <c r="H316" s="20">
        <v>78.66</v>
      </c>
      <c r="I316" s="20">
        <v>99.88</v>
      </c>
      <c r="J316" s="21">
        <v>3395.92</v>
      </c>
    </row>
    <row r="317" spans="1:10" s="11" customFormat="1" ht="24" customHeight="1" x14ac:dyDescent="0.2">
      <c r="A317" s="16" t="s">
        <v>885</v>
      </c>
      <c r="B317" s="17" t="s">
        <v>886</v>
      </c>
      <c r="C317" s="16" t="s">
        <v>104</v>
      </c>
      <c r="D317" s="16" t="s">
        <v>887</v>
      </c>
      <c r="E317" s="18" t="s">
        <v>131</v>
      </c>
      <c r="F317" s="19">
        <v>8</v>
      </c>
      <c r="G317" s="20">
        <v>46.3</v>
      </c>
      <c r="H317" s="20">
        <v>50.08</v>
      </c>
      <c r="I317" s="20">
        <v>63.59</v>
      </c>
      <c r="J317" s="21">
        <v>508.72</v>
      </c>
    </row>
    <row r="318" spans="1:10" s="11" customFormat="1" ht="36" customHeight="1" x14ac:dyDescent="0.2">
      <c r="A318" s="16" t="s">
        <v>888</v>
      </c>
      <c r="B318" s="17" t="s">
        <v>722</v>
      </c>
      <c r="C318" s="16" t="s">
        <v>30</v>
      </c>
      <c r="D318" s="16" t="s">
        <v>723</v>
      </c>
      <c r="E318" s="18" t="s">
        <v>82</v>
      </c>
      <c r="F318" s="19">
        <v>7</v>
      </c>
      <c r="G318" s="20">
        <v>119.46</v>
      </c>
      <c r="H318" s="20">
        <v>129.21</v>
      </c>
      <c r="I318" s="20">
        <v>164.07</v>
      </c>
      <c r="J318" s="21">
        <v>1148.49</v>
      </c>
    </row>
    <row r="319" spans="1:10" s="11" customFormat="1" ht="36" customHeight="1" x14ac:dyDescent="0.2">
      <c r="A319" s="16" t="s">
        <v>889</v>
      </c>
      <c r="B319" s="17" t="s">
        <v>716</v>
      </c>
      <c r="C319" s="16" t="s">
        <v>30</v>
      </c>
      <c r="D319" s="16" t="s">
        <v>890</v>
      </c>
      <c r="E319" s="18" t="s">
        <v>118</v>
      </c>
      <c r="F319" s="19">
        <v>200</v>
      </c>
      <c r="G319" s="20">
        <v>6.46</v>
      </c>
      <c r="H319" s="20">
        <v>6.98</v>
      </c>
      <c r="I319" s="20">
        <v>8.86</v>
      </c>
      <c r="J319" s="21">
        <v>1772</v>
      </c>
    </row>
    <row r="320" spans="1:10" s="11" customFormat="1" ht="36" customHeight="1" x14ac:dyDescent="0.2">
      <c r="A320" s="16" t="s">
        <v>891</v>
      </c>
      <c r="B320" s="17" t="s">
        <v>698</v>
      </c>
      <c r="C320" s="16" t="s">
        <v>30</v>
      </c>
      <c r="D320" s="16" t="s">
        <v>699</v>
      </c>
      <c r="E320" s="18" t="s">
        <v>118</v>
      </c>
      <c r="F320" s="19">
        <v>50</v>
      </c>
      <c r="G320" s="20">
        <v>8.9499999999999993</v>
      </c>
      <c r="H320" s="20">
        <v>9.68</v>
      </c>
      <c r="I320" s="20">
        <v>12.29</v>
      </c>
      <c r="J320" s="21">
        <v>614.5</v>
      </c>
    </row>
    <row r="321" spans="1:10" s="11" customFormat="1" ht="36" customHeight="1" x14ac:dyDescent="0.2">
      <c r="A321" s="16" t="s">
        <v>892</v>
      </c>
      <c r="B321" s="17" t="s">
        <v>704</v>
      </c>
      <c r="C321" s="16" t="s">
        <v>30</v>
      </c>
      <c r="D321" s="16" t="s">
        <v>705</v>
      </c>
      <c r="E321" s="18" t="s">
        <v>118</v>
      </c>
      <c r="F321" s="19">
        <v>18</v>
      </c>
      <c r="G321" s="20">
        <v>11.06</v>
      </c>
      <c r="H321" s="20">
        <v>11.96</v>
      </c>
      <c r="I321" s="20">
        <v>15.18</v>
      </c>
      <c r="J321" s="21">
        <v>273.24</v>
      </c>
    </row>
    <row r="322" spans="1:10" s="11" customFormat="1" ht="36" customHeight="1" x14ac:dyDescent="0.2">
      <c r="A322" s="16" t="s">
        <v>893</v>
      </c>
      <c r="B322" s="17" t="s">
        <v>701</v>
      </c>
      <c r="C322" s="16" t="s">
        <v>30</v>
      </c>
      <c r="D322" s="16" t="s">
        <v>702</v>
      </c>
      <c r="E322" s="18" t="s">
        <v>118</v>
      </c>
      <c r="F322" s="19">
        <v>240</v>
      </c>
      <c r="G322" s="20">
        <v>6.83</v>
      </c>
      <c r="H322" s="20">
        <v>7.38</v>
      </c>
      <c r="I322" s="20">
        <v>9.3699999999999992</v>
      </c>
      <c r="J322" s="21">
        <v>2248.8000000000002</v>
      </c>
    </row>
    <row r="323" spans="1:10" s="11" customFormat="1" ht="36" customHeight="1" x14ac:dyDescent="0.2">
      <c r="A323" s="16" t="s">
        <v>894</v>
      </c>
      <c r="B323" s="17" t="s">
        <v>537</v>
      </c>
      <c r="C323" s="16" t="s">
        <v>30</v>
      </c>
      <c r="D323" s="16" t="s">
        <v>708</v>
      </c>
      <c r="E323" s="18" t="s">
        <v>118</v>
      </c>
      <c r="F323" s="19">
        <v>50</v>
      </c>
      <c r="G323" s="20">
        <v>36.11</v>
      </c>
      <c r="H323" s="20">
        <v>39.049999999999997</v>
      </c>
      <c r="I323" s="20">
        <v>49.58</v>
      </c>
      <c r="J323" s="21">
        <v>2479</v>
      </c>
    </row>
    <row r="324" spans="1:10" s="11" customFormat="1" ht="24" customHeight="1" x14ac:dyDescent="0.2">
      <c r="A324" s="16" t="s">
        <v>895</v>
      </c>
      <c r="B324" s="17" t="s">
        <v>719</v>
      </c>
      <c r="C324" s="16" t="s">
        <v>30</v>
      </c>
      <c r="D324" s="16" t="s">
        <v>720</v>
      </c>
      <c r="E324" s="18" t="s">
        <v>118</v>
      </c>
      <c r="F324" s="19">
        <v>60</v>
      </c>
      <c r="G324" s="20">
        <v>35.479999999999997</v>
      </c>
      <c r="H324" s="20">
        <v>38.369999999999997</v>
      </c>
      <c r="I324" s="20">
        <v>48.72</v>
      </c>
      <c r="J324" s="21">
        <v>2923.2</v>
      </c>
    </row>
    <row r="325" spans="1:10" s="11" customFormat="1" ht="24" customHeight="1" x14ac:dyDescent="0.2">
      <c r="A325" s="16" t="s">
        <v>896</v>
      </c>
      <c r="B325" s="17" t="s">
        <v>897</v>
      </c>
      <c r="C325" s="16" t="s">
        <v>104</v>
      </c>
      <c r="D325" s="16" t="s">
        <v>898</v>
      </c>
      <c r="E325" s="18" t="s">
        <v>131</v>
      </c>
      <c r="F325" s="19">
        <v>20</v>
      </c>
      <c r="G325" s="20">
        <v>44.58</v>
      </c>
      <c r="H325" s="20">
        <v>48.22</v>
      </c>
      <c r="I325" s="20">
        <v>61.22</v>
      </c>
      <c r="J325" s="21">
        <v>1224.4000000000001</v>
      </c>
    </row>
    <row r="326" spans="1:10" s="11" customFormat="1" ht="24" customHeight="1" x14ac:dyDescent="0.2">
      <c r="A326" s="16" t="s">
        <v>899</v>
      </c>
      <c r="B326" s="17" t="s">
        <v>619</v>
      </c>
      <c r="C326" s="16" t="s">
        <v>104</v>
      </c>
      <c r="D326" s="16" t="s">
        <v>620</v>
      </c>
      <c r="E326" s="18" t="s">
        <v>131</v>
      </c>
      <c r="F326" s="19">
        <v>1</v>
      </c>
      <c r="G326" s="20">
        <v>41.01</v>
      </c>
      <c r="H326" s="20">
        <v>44.35</v>
      </c>
      <c r="I326" s="20">
        <v>56.31</v>
      </c>
      <c r="J326" s="21">
        <v>56.31</v>
      </c>
    </row>
    <row r="327" spans="1:10" s="11" customFormat="1" ht="24" customHeight="1" x14ac:dyDescent="0.2">
      <c r="A327" s="16" t="s">
        <v>900</v>
      </c>
      <c r="B327" s="17" t="s">
        <v>901</v>
      </c>
      <c r="C327" s="16" t="s">
        <v>104</v>
      </c>
      <c r="D327" s="16" t="s">
        <v>902</v>
      </c>
      <c r="E327" s="18" t="s">
        <v>345</v>
      </c>
      <c r="F327" s="19">
        <v>20</v>
      </c>
      <c r="G327" s="20">
        <v>28.27</v>
      </c>
      <c r="H327" s="20">
        <v>30.57</v>
      </c>
      <c r="I327" s="20">
        <v>38.81</v>
      </c>
      <c r="J327" s="21">
        <v>776.2</v>
      </c>
    </row>
    <row r="328" spans="1:10" s="11" customFormat="1" ht="36" customHeight="1" x14ac:dyDescent="0.2">
      <c r="A328" s="16" t="s">
        <v>903</v>
      </c>
      <c r="B328" s="17" t="s">
        <v>904</v>
      </c>
      <c r="C328" s="16" t="s">
        <v>104</v>
      </c>
      <c r="D328" s="16" t="s">
        <v>905</v>
      </c>
      <c r="E328" s="18" t="s">
        <v>32</v>
      </c>
      <c r="F328" s="19">
        <v>1</v>
      </c>
      <c r="G328" s="20">
        <v>1626.41</v>
      </c>
      <c r="H328" s="20">
        <v>1759.24</v>
      </c>
      <c r="I328" s="20">
        <v>2233.88</v>
      </c>
      <c r="J328" s="21">
        <v>2233.88</v>
      </c>
    </row>
    <row r="329" spans="1:10" s="11" customFormat="1" ht="24" customHeight="1" x14ac:dyDescent="0.2">
      <c r="A329" s="16" t="s">
        <v>906</v>
      </c>
      <c r="B329" s="17" t="s">
        <v>907</v>
      </c>
      <c r="C329" s="16" t="s">
        <v>104</v>
      </c>
      <c r="D329" s="16" t="s">
        <v>908</v>
      </c>
      <c r="E329" s="18" t="s">
        <v>131</v>
      </c>
      <c r="F329" s="19">
        <v>14</v>
      </c>
      <c r="G329" s="20">
        <v>14.64</v>
      </c>
      <c r="H329" s="20">
        <v>15.83</v>
      </c>
      <c r="I329" s="20">
        <v>20.100000000000001</v>
      </c>
      <c r="J329" s="21">
        <v>281.39999999999998</v>
      </c>
    </row>
    <row r="330" spans="1:10" s="11" customFormat="1" ht="24" customHeight="1" x14ac:dyDescent="0.2">
      <c r="A330" s="16" t="s">
        <v>909</v>
      </c>
      <c r="B330" s="17" t="s">
        <v>910</v>
      </c>
      <c r="C330" s="16" t="s">
        <v>104</v>
      </c>
      <c r="D330" s="16" t="s">
        <v>911</v>
      </c>
      <c r="E330" s="18" t="s">
        <v>131</v>
      </c>
      <c r="F330" s="19">
        <v>2</v>
      </c>
      <c r="G330" s="20">
        <v>577.29</v>
      </c>
      <c r="H330" s="20">
        <v>624.42999999999995</v>
      </c>
      <c r="I330" s="20">
        <v>792.9</v>
      </c>
      <c r="J330" s="21">
        <v>1585.8</v>
      </c>
    </row>
    <row r="331" spans="1:10" s="11" customFormat="1" ht="24" customHeight="1" x14ac:dyDescent="0.2">
      <c r="A331" s="16" t="s">
        <v>912</v>
      </c>
      <c r="B331" s="17" t="s">
        <v>913</v>
      </c>
      <c r="C331" s="16" t="s">
        <v>30</v>
      </c>
      <c r="D331" s="16" t="s">
        <v>914</v>
      </c>
      <c r="E331" s="18" t="s">
        <v>82</v>
      </c>
      <c r="F331" s="19">
        <v>1</v>
      </c>
      <c r="G331" s="20">
        <v>431.77</v>
      </c>
      <c r="H331" s="20">
        <v>467.03</v>
      </c>
      <c r="I331" s="20">
        <v>593.03</v>
      </c>
      <c r="J331" s="21">
        <v>593.03</v>
      </c>
    </row>
    <row r="332" spans="1:10" s="11" customFormat="1" ht="24" customHeight="1" x14ac:dyDescent="0.2">
      <c r="A332" s="16" t="s">
        <v>915</v>
      </c>
      <c r="B332" s="17" t="s">
        <v>916</v>
      </c>
      <c r="C332" s="16" t="s">
        <v>30</v>
      </c>
      <c r="D332" s="16" t="s">
        <v>917</v>
      </c>
      <c r="E332" s="18" t="s">
        <v>82</v>
      </c>
      <c r="F332" s="19">
        <v>2</v>
      </c>
      <c r="G332" s="20">
        <v>698.47</v>
      </c>
      <c r="H332" s="20">
        <v>755.51</v>
      </c>
      <c r="I332" s="20">
        <v>959.34</v>
      </c>
      <c r="J332" s="21">
        <v>1918.68</v>
      </c>
    </row>
    <row r="333" spans="1:10" s="11" customFormat="1" ht="24" customHeight="1" x14ac:dyDescent="0.2">
      <c r="A333" s="16" t="s">
        <v>918</v>
      </c>
      <c r="B333" s="17" t="s">
        <v>919</v>
      </c>
      <c r="C333" s="16" t="s">
        <v>104</v>
      </c>
      <c r="D333" s="16" t="s">
        <v>920</v>
      </c>
      <c r="E333" s="18" t="s">
        <v>131</v>
      </c>
      <c r="F333" s="19">
        <v>95</v>
      </c>
      <c r="G333" s="20">
        <v>19.059999999999999</v>
      </c>
      <c r="H333" s="20">
        <v>20.61</v>
      </c>
      <c r="I333" s="20">
        <v>26.17</v>
      </c>
      <c r="J333" s="21">
        <v>2486.15</v>
      </c>
    </row>
    <row r="334" spans="1:10" s="11" customFormat="1" ht="24" customHeight="1" x14ac:dyDescent="0.2">
      <c r="A334" s="16" t="s">
        <v>921</v>
      </c>
      <c r="B334" s="17" t="s">
        <v>922</v>
      </c>
      <c r="C334" s="16" t="s">
        <v>104</v>
      </c>
      <c r="D334" s="16" t="s">
        <v>923</v>
      </c>
      <c r="E334" s="18" t="s">
        <v>82</v>
      </c>
      <c r="F334" s="19">
        <v>2</v>
      </c>
      <c r="G334" s="20">
        <v>15.24</v>
      </c>
      <c r="H334" s="20">
        <v>16.48</v>
      </c>
      <c r="I334" s="20">
        <v>20.92</v>
      </c>
      <c r="J334" s="21">
        <v>41.84</v>
      </c>
    </row>
    <row r="335" spans="1:10" s="11" customFormat="1" ht="24" customHeight="1" x14ac:dyDescent="0.2">
      <c r="A335" s="16" t="s">
        <v>924</v>
      </c>
      <c r="B335" s="17" t="s">
        <v>925</v>
      </c>
      <c r="C335" s="16" t="s">
        <v>104</v>
      </c>
      <c r="D335" s="16" t="s">
        <v>926</v>
      </c>
      <c r="E335" s="18" t="s">
        <v>131</v>
      </c>
      <c r="F335" s="19">
        <v>2</v>
      </c>
      <c r="G335" s="20">
        <v>229.66</v>
      </c>
      <c r="H335" s="20">
        <v>248.41</v>
      </c>
      <c r="I335" s="20">
        <v>315.43</v>
      </c>
      <c r="J335" s="21">
        <v>630.86</v>
      </c>
    </row>
    <row r="336" spans="1:10" s="11" customFormat="1" ht="36" customHeight="1" x14ac:dyDescent="0.2">
      <c r="A336" s="16" t="s">
        <v>927</v>
      </c>
      <c r="B336" s="17" t="s">
        <v>928</v>
      </c>
      <c r="C336" s="16" t="s">
        <v>20</v>
      </c>
      <c r="D336" s="16" t="s">
        <v>929</v>
      </c>
      <c r="E336" s="18" t="s">
        <v>22</v>
      </c>
      <c r="F336" s="19">
        <v>3</v>
      </c>
      <c r="G336" s="20">
        <v>3197.92</v>
      </c>
      <c r="H336" s="20">
        <v>3459.09</v>
      </c>
      <c r="I336" s="20">
        <v>4392.3500000000004</v>
      </c>
      <c r="J336" s="21">
        <v>13177.05</v>
      </c>
    </row>
    <row r="337" spans="1:10" s="11" customFormat="1" ht="48" customHeight="1" x14ac:dyDescent="0.2">
      <c r="A337" s="16" t="s">
        <v>930</v>
      </c>
      <c r="B337" s="17" t="s">
        <v>931</v>
      </c>
      <c r="C337" s="16" t="s">
        <v>30</v>
      </c>
      <c r="D337" s="16" t="s">
        <v>932</v>
      </c>
      <c r="E337" s="18" t="s">
        <v>82</v>
      </c>
      <c r="F337" s="19">
        <v>1</v>
      </c>
      <c r="G337" s="20">
        <v>206.15</v>
      </c>
      <c r="H337" s="20">
        <v>222.98</v>
      </c>
      <c r="I337" s="20">
        <v>283.14</v>
      </c>
      <c r="J337" s="21">
        <v>283.14</v>
      </c>
    </row>
    <row r="338" spans="1:10" s="11" customFormat="1" ht="24" customHeight="1" x14ac:dyDescent="0.2">
      <c r="A338" s="16" t="s">
        <v>933</v>
      </c>
      <c r="B338" s="17" t="s">
        <v>934</v>
      </c>
      <c r="C338" s="16" t="s">
        <v>104</v>
      </c>
      <c r="D338" s="16" t="s">
        <v>935</v>
      </c>
      <c r="E338" s="18" t="s">
        <v>82</v>
      </c>
      <c r="F338" s="19">
        <v>4</v>
      </c>
      <c r="G338" s="20">
        <v>11.14</v>
      </c>
      <c r="H338" s="20">
        <v>12.04</v>
      </c>
      <c r="I338" s="20">
        <v>15.28</v>
      </c>
      <c r="J338" s="21">
        <v>61.12</v>
      </c>
    </row>
    <row r="339" spans="1:10" s="11" customFormat="1" ht="36" customHeight="1" x14ac:dyDescent="0.2">
      <c r="A339" s="16" t="s">
        <v>936</v>
      </c>
      <c r="B339" s="17" t="s">
        <v>937</v>
      </c>
      <c r="C339" s="16" t="s">
        <v>30</v>
      </c>
      <c r="D339" s="16" t="s">
        <v>938</v>
      </c>
      <c r="E339" s="18" t="s">
        <v>118</v>
      </c>
      <c r="F339" s="19">
        <v>140</v>
      </c>
      <c r="G339" s="20">
        <v>8.43</v>
      </c>
      <c r="H339" s="20">
        <v>9.11</v>
      </c>
      <c r="I339" s="20">
        <v>11.56</v>
      </c>
      <c r="J339" s="21">
        <v>1618.4</v>
      </c>
    </row>
    <row r="340" spans="1:10" s="11" customFormat="1" ht="24" customHeight="1" x14ac:dyDescent="0.2">
      <c r="A340" s="16" t="s">
        <v>939</v>
      </c>
      <c r="B340" s="17" t="s">
        <v>940</v>
      </c>
      <c r="C340" s="16" t="s">
        <v>20</v>
      </c>
      <c r="D340" s="16" t="s">
        <v>941</v>
      </c>
      <c r="E340" s="18" t="s">
        <v>22</v>
      </c>
      <c r="F340" s="19">
        <v>29</v>
      </c>
      <c r="G340" s="20">
        <v>292.55</v>
      </c>
      <c r="H340" s="20">
        <v>316.44</v>
      </c>
      <c r="I340" s="20">
        <v>401.81</v>
      </c>
      <c r="J340" s="21">
        <v>11652.49</v>
      </c>
    </row>
    <row r="341" spans="1:10" s="11" customFormat="1" ht="36" customHeight="1" x14ac:dyDescent="0.2">
      <c r="A341" s="16" t="s">
        <v>942</v>
      </c>
      <c r="B341" s="17" t="s">
        <v>943</v>
      </c>
      <c r="C341" s="16" t="s">
        <v>20</v>
      </c>
      <c r="D341" s="16" t="s">
        <v>944</v>
      </c>
      <c r="E341" s="18" t="s">
        <v>22</v>
      </c>
      <c r="F341" s="19">
        <v>2</v>
      </c>
      <c r="G341" s="20">
        <v>2580.64</v>
      </c>
      <c r="H341" s="20">
        <v>2791.4</v>
      </c>
      <c r="I341" s="20">
        <v>3544.51</v>
      </c>
      <c r="J341" s="21">
        <v>7089.02</v>
      </c>
    </row>
    <row r="342" spans="1:10" s="11" customFormat="1" ht="36" customHeight="1" x14ac:dyDescent="0.2">
      <c r="A342" s="16" t="s">
        <v>945</v>
      </c>
      <c r="B342" s="17" t="s">
        <v>946</v>
      </c>
      <c r="C342" s="16" t="s">
        <v>30</v>
      </c>
      <c r="D342" s="16" t="s">
        <v>947</v>
      </c>
      <c r="E342" s="18" t="s">
        <v>82</v>
      </c>
      <c r="F342" s="19">
        <v>10</v>
      </c>
      <c r="G342" s="20">
        <v>19.73</v>
      </c>
      <c r="H342" s="20">
        <v>21.34</v>
      </c>
      <c r="I342" s="20">
        <v>27.09</v>
      </c>
      <c r="J342" s="21">
        <v>270.89999999999998</v>
      </c>
    </row>
    <row r="343" spans="1:10" s="11" customFormat="1" ht="24" customHeight="1" x14ac:dyDescent="0.2">
      <c r="A343" s="16" t="s">
        <v>948</v>
      </c>
      <c r="B343" s="17" t="s">
        <v>949</v>
      </c>
      <c r="C343" s="16" t="s">
        <v>104</v>
      </c>
      <c r="D343" s="16" t="s">
        <v>950</v>
      </c>
      <c r="E343" s="18" t="s">
        <v>131</v>
      </c>
      <c r="F343" s="19">
        <v>4</v>
      </c>
      <c r="G343" s="20">
        <v>18.27</v>
      </c>
      <c r="H343" s="20">
        <v>19.760000000000002</v>
      </c>
      <c r="I343" s="20">
        <v>25.09</v>
      </c>
      <c r="J343" s="21">
        <v>100.36</v>
      </c>
    </row>
    <row r="344" spans="1:10" s="11" customFormat="1" ht="24" customHeight="1" x14ac:dyDescent="0.2">
      <c r="A344" s="16" t="s">
        <v>951</v>
      </c>
      <c r="B344" s="17" t="s">
        <v>952</v>
      </c>
      <c r="C344" s="16" t="s">
        <v>953</v>
      </c>
      <c r="D344" s="16" t="s">
        <v>954</v>
      </c>
      <c r="E344" s="18" t="s">
        <v>955</v>
      </c>
      <c r="F344" s="19">
        <v>1</v>
      </c>
      <c r="G344" s="20">
        <v>543</v>
      </c>
      <c r="H344" s="20">
        <v>587.34</v>
      </c>
      <c r="I344" s="20">
        <v>745.8</v>
      </c>
      <c r="J344" s="21">
        <v>745.8</v>
      </c>
    </row>
    <row r="345" spans="1:10" s="11" customFormat="1" ht="24" customHeight="1" x14ac:dyDescent="0.2">
      <c r="A345" s="16" t="s">
        <v>956</v>
      </c>
      <c r="B345" s="17" t="s">
        <v>957</v>
      </c>
      <c r="C345" s="16" t="s">
        <v>953</v>
      </c>
      <c r="D345" s="16" t="s">
        <v>958</v>
      </c>
      <c r="E345" s="18" t="s">
        <v>82</v>
      </c>
      <c r="F345" s="19">
        <v>1</v>
      </c>
      <c r="G345" s="20">
        <v>14.36</v>
      </c>
      <c r="H345" s="20">
        <v>15.53</v>
      </c>
      <c r="I345" s="20">
        <v>19.71</v>
      </c>
      <c r="J345" s="21">
        <v>19.71</v>
      </c>
    </row>
    <row r="346" spans="1:10" s="11" customFormat="1" ht="24" customHeight="1" x14ac:dyDescent="0.2">
      <c r="A346" s="16" t="s">
        <v>959</v>
      </c>
      <c r="B346" s="17" t="s">
        <v>960</v>
      </c>
      <c r="C346" s="16" t="s">
        <v>104</v>
      </c>
      <c r="D346" s="16" t="s">
        <v>961</v>
      </c>
      <c r="E346" s="18" t="s">
        <v>345</v>
      </c>
      <c r="F346" s="19">
        <v>80</v>
      </c>
      <c r="G346" s="20">
        <v>4.38</v>
      </c>
      <c r="H346" s="20">
        <v>4.7300000000000004</v>
      </c>
      <c r="I346" s="20">
        <v>6</v>
      </c>
      <c r="J346" s="21">
        <v>480</v>
      </c>
    </row>
    <row r="347" spans="1:10" s="11" customFormat="1" ht="24" customHeight="1" x14ac:dyDescent="0.2">
      <c r="A347" s="16" t="s">
        <v>962</v>
      </c>
      <c r="B347" s="17" t="s">
        <v>963</v>
      </c>
      <c r="C347" s="16" t="s">
        <v>104</v>
      </c>
      <c r="D347" s="16" t="s">
        <v>964</v>
      </c>
      <c r="E347" s="18" t="s">
        <v>82</v>
      </c>
      <c r="F347" s="19">
        <v>2</v>
      </c>
      <c r="G347" s="20">
        <v>114.94</v>
      </c>
      <c r="H347" s="20">
        <v>124.32</v>
      </c>
      <c r="I347" s="20">
        <v>157.86000000000001</v>
      </c>
      <c r="J347" s="21">
        <v>315.72000000000003</v>
      </c>
    </row>
    <row r="348" spans="1:10" s="11" customFormat="1" ht="36" customHeight="1" x14ac:dyDescent="0.2">
      <c r="A348" s="16" t="s">
        <v>965</v>
      </c>
      <c r="B348" s="17" t="s">
        <v>966</v>
      </c>
      <c r="C348" s="16" t="s">
        <v>30</v>
      </c>
      <c r="D348" s="16" t="s">
        <v>967</v>
      </c>
      <c r="E348" s="18" t="s">
        <v>82</v>
      </c>
      <c r="F348" s="19">
        <v>10</v>
      </c>
      <c r="G348" s="20">
        <v>76.58</v>
      </c>
      <c r="H348" s="20">
        <v>82.83</v>
      </c>
      <c r="I348" s="20">
        <v>105.17</v>
      </c>
      <c r="J348" s="21">
        <v>1051.7</v>
      </c>
    </row>
    <row r="349" spans="1:10" s="11" customFormat="1" ht="24" customHeight="1" x14ac:dyDescent="0.2">
      <c r="A349" s="16" t="s">
        <v>968</v>
      </c>
      <c r="B349" s="17" t="s">
        <v>969</v>
      </c>
      <c r="C349" s="16" t="s">
        <v>104</v>
      </c>
      <c r="D349" s="16" t="s">
        <v>970</v>
      </c>
      <c r="E349" s="18" t="s">
        <v>32</v>
      </c>
      <c r="F349" s="19">
        <v>2</v>
      </c>
      <c r="G349" s="20">
        <v>7140.83</v>
      </c>
      <c r="H349" s="20">
        <v>7724.03</v>
      </c>
      <c r="I349" s="20">
        <v>9807.9699999999993</v>
      </c>
      <c r="J349" s="21">
        <v>19615.939999999999</v>
      </c>
    </row>
    <row r="350" spans="1:10" s="11" customFormat="1" ht="60" customHeight="1" x14ac:dyDescent="0.2">
      <c r="A350" s="23" t="s">
        <v>971</v>
      </c>
      <c r="B350" s="24" t="s">
        <v>972</v>
      </c>
      <c r="C350" s="23" t="s">
        <v>104</v>
      </c>
      <c r="D350" s="23" t="s">
        <v>973</v>
      </c>
      <c r="E350" s="25" t="s">
        <v>131</v>
      </c>
      <c r="F350" s="26">
        <v>2</v>
      </c>
      <c r="G350" s="27">
        <v>15196.56</v>
      </c>
      <c r="H350" s="20">
        <v>16437.68</v>
      </c>
      <c r="I350" s="20">
        <v>20872.560000000001</v>
      </c>
      <c r="J350" s="21">
        <v>41745.120000000003</v>
      </c>
    </row>
    <row r="351" spans="1:10" s="11" customFormat="1" ht="60" customHeight="1" x14ac:dyDescent="0.2">
      <c r="A351" s="37"/>
      <c r="B351" s="38"/>
      <c r="C351" s="37"/>
      <c r="D351" s="37"/>
      <c r="E351" s="39"/>
      <c r="F351" s="40"/>
      <c r="G351" s="41"/>
      <c r="H351" s="20"/>
      <c r="I351" s="21"/>
      <c r="J351" s="21"/>
    </row>
    <row r="352" spans="1:10" s="31" customFormat="1" ht="24" customHeight="1" x14ac:dyDescent="0.2">
      <c r="A352" s="28" t="s">
        <v>974</v>
      </c>
      <c r="B352" s="28"/>
      <c r="C352" s="28"/>
      <c r="D352" s="28" t="s">
        <v>975</v>
      </c>
      <c r="E352" s="28"/>
      <c r="F352" s="29"/>
      <c r="G352" s="28"/>
      <c r="H352" s="30"/>
      <c r="I352" s="30"/>
      <c r="J352" s="36">
        <v>22984.050000000003</v>
      </c>
    </row>
    <row r="353" spans="1:10" s="11" customFormat="1" ht="24" customHeight="1" x14ac:dyDescent="0.2">
      <c r="A353" s="16" t="s">
        <v>976</v>
      </c>
      <c r="B353" s="17" t="s">
        <v>977</v>
      </c>
      <c r="C353" s="16" t="s">
        <v>104</v>
      </c>
      <c r="D353" s="16" t="s">
        <v>978</v>
      </c>
      <c r="E353" s="18" t="s">
        <v>345</v>
      </c>
      <c r="F353" s="19">
        <v>210</v>
      </c>
      <c r="G353" s="20">
        <v>7.24</v>
      </c>
      <c r="H353" s="20">
        <v>7.83</v>
      </c>
      <c r="I353" s="20">
        <v>9.94</v>
      </c>
      <c r="J353" s="21">
        <v>2087.4</v>
      </c>
    </row>
    <row r="354" spans="1:10" s="11" customFormat="1" ht="36" customHeight="1" x14ac:dyDescent="0.2">
      <c r="A354" s="16" t="s">
        <v>979</v>
      </c>
      <c r="B354" s="17" t="s">
        <v>698</v>
      </c>
      <c r="C354" s="16" t="s">
        <v>30</v>
      </c>
      <c r="D354" s="16" t="s">
        <v>699</v>
      </c>
      <c r="E354" s="18" t="s">
        <v>118</v>
      </c>
      <c r="F354" s="19">
        <v>100</v>
      </c>
      <c r="G354" s="20">
        <v>8.9499999999999993</v>
      </c>
      <c r="H354" s="20">
        <v>9.68</v>
      </c>
      <c r="I354" s="20">
        <v>12.29</v>
      </c>
      <c r="J354" s="21">
        <v>1229</v>
      </c>
    </row>
    <row r="355" spans="1:10" s="11" customFormat="1" ht="36" customHeight="1" x14ac:dyDescent="0.2">
      <c r="A355" s="16" t="s">
        <v>980</v>
      </c>
      <c r="B355" s="17" t="s">
        <v>981</v>
      </c>
      <c r="C355" s="16" t="s">
        <v>30</v>
      </c>
      <c r="D355" s="16" t="s">
        <v>982</v>
      </c>
      <c r="E355" s="18" t="s">
        <v>118</v>
      </c>
      <c r="F355" s="19">
        <v>52</v>
      </c>
      <c r="G355" s="20">
        <v>5.84</v>
      </c>
      <c r="H355" s="20">
        <v>6.31</v>
      </c>
      <c r="I355" s="20">
        <v>8.01</v>
      </c>
      <c r="J355" s="21">
        <v>416.52</v>
      </c>
    </row>
    <row r="356" spans="1:10" s="11" customFormat="1" ht="24" customHeight="1" x14ac:dyDescent="0.2">
      <c r="A356" s="16" t="s">
        <v>983</v>
      </c>
      <c r="B356" s="17" t="s">
        <v>984</v>
      </c>
      <c r="C356" s="16" t="s">
        <v>20</v>
      </c>
      <c r="D356" s="16" t="s">
        <v>985</v>
      </c>
      <c r="E356" s="18" t="s">
        <v>22</v>
      </c>
      <c r="F356" s="19">
        <v>6</v>
      </c>
      <c r="G356" s="20">
        <v>10.81</v>
      </c>
      <c r="H356" s="20">
        <v>11.69</v>
      </c>
      <c r="I356" s="20">
        <v>14.84</v>
      </c>
      <c r="J356" s="21">
        <v>89.04</v>
      </c>
    </row>
    <row r="357" spans="1:10" s="11" customFormat="1" ht="24" customHeight="1" x14ac:dyDescent="0.2">
      <c r="A357" s="16" t="s">
        <v>986</v>
      </c>
      <c r="B357" s="17" t="s">
        <v>987</v>
      </c>
      <c r="C357" s="16" t="s">
        <v>20</v>
      </c>
      <c r="D357" s="16" t="s">
        <v>988</v>
      </c>
      <c r="E357" s="18" t="s">
        <v>22</v>
      </c>
      <c r="F357" s="19">
        <v>6</v>
      </c>
      <c r="G357" s="20">
        <v>34.57</v>
      </c>
      <c r="H357" s="20">
        <v>37.39</v>
      </c>
      <c r="I357" s="20">
        <v>47.47</v>
      </c>
      <c r="J357" s="21">
        <v>284.82</v>
      </c>
    </row>
    <row r="358" spans="1:10" s="11" customFormat="1" ht="24" customHeight="1" x14ac:dyDescent="0.2">
      <c r="A358" s="16" t="s">
        <v>989</v>
      </c>
      <c r="B358" s="17" t="s">
        <v>990</v>
      </c>
      <c r="C358" s="16" t="s">
        <v>104</v>
      </c>
      <c r="D358" s="16" t="s">
        <v>991</v>
      </c>
      <c r="E358" s="18" t="s">
        <v>345</v>
      </c>
      <c r="F358" s="19">
        <v>95</v>
      </c>
      <c r="G358" s="20">
        <v>7.71</v>
      </c>
      <c r="H358" s="20">
        <v>8.33</v>
      </c>
      <c r="I358" s="20">
        <v>10.57</v>
      </c>
      <c r="J358" s="21">
        <v>1004.15</v>
      </c>
    </row>
    <row r="359" spans="1:10" s="11" customFormat="1" ht="24" customHeight="1" x14ac:dyDescent="0.2">
      <c r="A359" s="16" t="s">
        <v>992</v>
      </c>
      <c r="B359" s="17" t="s">
        <v>922</v>
      </c>
      <c r="C359" s="16" t="s">
        <v>104</v>
      </c>
      <c r="D359" s="16" t="s">
        <v>923</v>
      </c>
      <c r="E359" s="18" t="s">
        <v>82</v>
      </c>
      <c r="F359" s="19">
        <v>1</v>
      </c>
      <c r="G359" s="20">
        <v>15.24</v>
      </c>
      <c r="H359" s="20">
        <v>16.48</v>
      </c>
      <c r="I359" s="20">
        <v>20.92</v>
      </c>
      <c r="J359" s="21">
        <v>20.92</v>
      </c>
    </row>
    <row r="360" spans="1:10" s="11" customFormat="1" ht="24" customHeight="1" x14ac:dyDescent="0.2">
      <c r="A360" s="16" t="s">
        <v>993</v>
      </c>
      <c r="B360" s="17" t="s">
        <v>994</v>
      </c>
      <c r="C360" s="16" t="s">
        <v>20</v>
      </c>
      <c r="D360" s="16" t="s">
        <v>995</v>
      </c>
      <c r="E360" s="18" t="s">
        <v>22</v>
      </c>
      <c r="F360" s="19">
        <v>8</v>
      </c>
      <c r="G360" s="20">
        <v>107.39</v>
      </c>
      <c r="H360" s="20">
        <v>116.16</v>
      </c>
      <c r="I360" s="20">
        <v>147.49</v>
      </c>
      <c r="J360" s="21">
        <v>1179.92</v>
      </c>
    </row>
    <row r="361" spans="1:10" s="11" customFormat="1" ht="24" customHeight="1" x14ac:dyDescent="0.2">
      <c r="A361" s="23" t="s">
        <v>996</v>
      </c>
      <c r="B361" s="24" t="s">
        <v>997</v>
      </c>
      <c r="C361" s="23" t="s">
        <v>104</v>
      </c>
      <c r="D361" s="23" t="s">
        <v>998</v>
      </c>
      <c r="E361" s="25" t="s">
        <v>131</v>
      </c>
      <c r="F361" s="26">
        <v>6</v>
      </c>
      <c r="G361" s="27">
        <v>981.03</v>
      </c>
      <c r="H361" s="20">
        <v>1061.1500000000001</v>
      </c>
      <c r="I361" s="20">
        <v>1347.44</v>
      </c>
      <c r="J361" s="21">
        <v>8084.64</v>
      </c>
    </row>
    <row r="362" spans="1:10" s="11" customFormat="1" ht="24" customHeight="1" x14ac:dyDescent="0.2">
      <c r="A362" s="16" t="s">
        <v>999</v>
      </c>
      <c r="B362" s="17" t="s">
        <v>1000</v>
      </c>
      <c r="C362" s="16" t="s">
        <v>104</v>
      </c>
      <c r="D362" s="16" t="s">
        <v>1001</v>
      </c>
      <c r="E362" s="18" t="s">
        <v>131</v>
      </c>
      <c r="F362" s="19">
        <v>1</v>
      </c>
      <c r="G362" s="20">
        <v>348.16</v>
      </c>
      <c r="H362" s="20">
        <v>376.59</v>
      </c>
      <c r="I362" s="20">
        <v>478.19</v>
      </c>
      <c r="J362" s="21">
        <v>478.19</v>
      </c>
    </row>
    <row r="363" spans="1:10" s="11" customFormat="1" ht="24" customHeight="1" x14ac:dyDescent="0.2">
      <c r="A363" s="16" t="s">
        <v>1002</v>
      </c>
      <c r="B363" s="17" t="s">
        <v>1003</v>
      </c>
      <c r="C363" s="16" t="s">
        <v>104</v>
      </c>
      <c r="D363" s="16" t="s">
        <v>1004</v>
      </c>
      <c r="E363" s="18" t="s">
        <v>32</v>
      </c>
      <c r="F363" s="19">
        <v>1</v>
      </c>
      <c r="G363" s="20">
        <v>1284.48</v>
      </c>
      <c r="H363" s="20">
        <v>1389.38</v>
      </c>
      <c r="I363" s="20">
        <v>1764.23</v>
      </c>
      <c r="J363" s="21">
        <v>1764.23</v>
      </c>
    </row>
    <row r="364" spans="1:10" s="11" customFormat="1" ht="24" customHeight="1" x14ac:dyDescent="0.2">
      <c r="A364" s="16" t="s">
        <v>1005</v>
      </c>
      <c r="B364" s="17" t="s">
        <v>1006</v>
      </c>
      <c r="C364" s="16" t="s">
        <v>104</v>
      </c>
      <c r="D364" s="16" t="s">
        <v>1007</v>
      </c>
      <c r="E364" s="18" t="s">
        <v>131</v>
      </c>
      <c r="F364" s="19">
        <v>2</v>
      </c>
      <c r="G364" s="20">
        <v>347.59</v>
      </c>
      <c r="H364" s="20">
        <v>375.97</v>
      </c>
      <c r="I364" s="20">
        <v>477.4</v>
      </c>
      <c r="J364" s="21">
        <v>954.8</v>
      </c>
    </row>
    <row r="365" spans="1:10" s="11" customFormat="1" ht="24" customHeight="1" x14ac:dyDescent="0.2">
      <c r="A365" s="16" t="s">
        <v>1008</v>
      </c>
      <c r="B365" s="17" t="s">
        <v>1009</v>
      </c>
      <c r="C365" s="16" t="s">
        <v>20</v>
      </c>
      <c r="D365" s="16" t="s">
        <v>1010</v>
      </c>
      <c r="E365" s="18" t="s">
        <v>1011</v>
      </c>
      <c r="F365" s="19">
        <v>3</v>
      </c>
      <c r="G365" s="20">
        <v>522.07000000000005</v>
      </c>
      <c r="H365" s="20">
        <v>564.70000000000005</v>
      </c>
      <c r="I365" s="20">
        <v>717.05</v>
      </c>
      <c r="J365" s="21">
        <v>2151.15</v>
      </c>
    </row>
    <row r="366" spans="1:10" s="11" customFormat="1" ht="24" customHeight="1" x14ac:dyDescent="0.2">
      <c r="A366" s="16" t="s">
        <v>1012</v>
      </c>
      <c r="B366" s="17" t="s">
        <v>1013</v>
      </c>
      <c r="C366" s="16" t="s">
        <v>20</v>
      </c>
      <c r="D366" s="16" t="s">
        <v>1014</v>
      </c>
      <c r="E366" s="18" t="s">
        <v>22</v>
      </c>
      <c r="F366" s="19">
        <v>4</v>
      </c>
      <c r="G366" s="20">
        <v>98.83</v>
      </c>
      <c r="H366" s="20">
        <v>106.9</v>
      </c>
      <c r="I366" s="20">
        <v>135.74</v>
      </c>
      <c r="J366" s="21">
        <v>542.96</v>
      </c>
    </row>
    <row r="367" spans="1:10" s="11" customFormat="1" ht="24" customHeight="1" x14ac:dyDescent="0.2">
      <c r="A367" s="16" t="s">
        <v>1015</v>
      </c>
      <c r="B367" s="17" t="s">
        <v>1016</v>
      </c>
      <c r="C367" s="16" t="s">
        <v>20</v>
      </c>
      <c r="D367" s="16" t="s">
        <v>1017</v>
      </c>
      <c r="E367" s="18" t="s">
        <v>22</v>
      </c>
      <c r="F367" s="19">
        <v>3</v>
      </c>
      <c r="G367" s="20">
        <v>654.37</v>
      </c>
      <c r="H367" s="20">
        <v>707.81</v>
      </c>
      <c r="I367" s="20">
        <v>898.77</v>
      </c>
      <c r="J367" s="21">
        <v>2696.31</v>
      </c>
    </row>
    <row r="368" spans="1:10" s="11" customFormat="1" ht="24" customHeight="1" x14ac:dyDescent="0.2">
      <c r="A368" s="32"/>
      <c r="B368" s="33"/>
      <c r="C368" s="32"/>
      <c r="D368" s="32"/>
      <c r="E368" s="34"/>
      <c r="F368" s="35"/>
      <c r="G368" s="21"/>
      <c r="H368" s="20"/>
      <c r="I368" s="21"/>
      <c r="J368" s="21"/>
    </row>
    <row r="369" spans="1:10" s="31" customFormat="1" ht="24" customHeight="1" x14ac:dyDescent="0.2">
      <c r="A369" s="28" t="s">
        <v>1018</v>
      </c>
      <c r="B369" s="28"/>
      <c r="C369" s="28"/>
      <c r="D369" s="28" t="s">
        <v>1019</v>
      </c>
      <c r="E369" s="28"/>
      <c r="F369" s="29"/>
      <c r="G369" s="28"/>
      <c r="H369" s="30"/>
      <c r="I369" s="30"/>
      <c r="J369" s="36">
        <v>4302.6099999999997</v>
      </c>
    </row>
    <row r="370" spans="1:10" s="11" customFormat="1" ht="36" customHeight="1" x14ac:dyDescent="0.2">
      <c r="A370" s="16" t="s">
        <v>1020</v>
      </c>
      <c r="B370" s="17" t="s">
        <v>1021</v>
      </c>
      <c r="C370" s="16" t="s">
        <v>30</v>
      </c>
      <c r="D370" s="16" t="s">
        <v>1022</v>
      </c>
      <c r="E370" s="18" t="s">
        <v>82</v>
      </c>
      <c r="F370" s="19">
        <v>9</v>
      </c>
      <c r="G370" s="20">
        <v>137.51</v>
      </c>
      <c r="H370" s="20">
        <v>148.74</v>
      </c>
      <c r="I370" s="20">
        <v>188.87</v>
      </c>
      <c r="J370" s="21">
        <v>1699.83</v>
      </c>
    </row>
    <row r="371" spans="1:10" s="11" customFormat="1" ht="36" customHeight="1" x14ac:dyDescent="0.2">
      <c r="A371" s="16" t="s">
        <v>1023</v>
      </c>
      <c r="B371" s="17" t="s">
        <v>1024</v>
      </c>
      <c r="C371" s="16" t="s">
        <v>30</v>
      </c>
      <c r="D371" s="16" t="s">
        <v>1025</v>
      </c>
      <c r="E371" s="18" t="s">
        <v>82</v>
      </c>
      <c r="F371" s="19">
        <v>9</v>
      </c>
      <c r="G371" s="20">
        <v>22.02</v>
      </c>
      <c r="H371" s="20">
        <v>23.81</v>
      </c>
      <c r="I371" s="20">
        <v>30.23</v>
      </c>
      <c r="J371" s="21">
        <v>272.07</v>
      </c>
    </row>
    <row r="372" spans="1:10" s="11" customFormat="1" ht="24" customHeight="1" x14ac:dyDescent="0.2">
      <c r="A372" s="16" t="s">
        <v>1026</v>
      </c>
      <c r="B372" s="17" t="s">
        <v>1027</v>
      </c>
      <c r="C372" s="16" t="s">
        <v>104</v>
      </c>
      <c r="D372" s="16" t="s">
        <v>1028</v>
      </c>
      <c r="E372" s="18" t="s">
        <v>131</v>
      </c>
      <c r="F372" s="19">
        <v>16</v>
      </c>
      <c r="G372" s="20">
        <v>9.73</v>
      </c>
      <c r="H372" s="20">
        <v>10.52</v>
      </c>
      <c r="I372" s="20">
        <v>13.35</v>
      </c>
      <c r="J372" s="21">
        <v>213.6</v>
      </c>
    </row>
    <row r="373" spans="1:10" s="11" customFormat="1" ht="36" customHeight="1" x14ac:dyDescent="0.2">
      <c r="A373" s="16" t="s">
        <v>1029</v>
      </c>
      <c r="B373" s="17" t="s">
        <v>1030</v>
      </c>
      <c r="C373" s="16" t="s">
        <v>104</v>
      </c>
      <c r="D373" s="16" t="s">
        <v>1031</v>
      </c>
      <c r="E373" s="18" t="s">
        <v>131</v>
      </c>
      <c r="F373" s="19">
        <v>5</v>
      </c>
      <c r="G373" s="20">
        <v>16.46</v>
      </c>
      <c r="H373" s="20">
        <v>17.8</v>
      </c>
      <c r="I373" s="20">
        <v>22.6</v>
      </c>
      <c r="J373" s="21">
        <v>113</v>
      </c>
    </row>
    <row r="374" spans="1:10" s="11" customFormat="1" ht="36" customHeight="1" x14ac:dyDescent="0.2">
      <c r="A374" s="16" t="s">
        <v>1032</v>
      </c>
      <c r="B374" s="17" t="s">
        <v>1033</v>
      </c>
      <c r="C374" s="16" t="s">
        <v>104</v>
      </c>
      <c r="D374" s="16" t="s">
        <v>1034</v>
      </c>
      <c r="E374" s="18" t="s">
        <v>131</v>
      </c>
      <c r="F374" s="19">
        <v>9</v>
      </c>
      <c r="G374" s="20">
        <v>11.53</v>
      </c>
      <c r="H374" s="20">
        <v>12.47</v>
      </c>
      <c r="I374" s="20">
        <v>15.83</v>
      </c>
      <c r="J374" s="21">
        <v>142.47</v>
      </c>
    </row>
    <row r="375" spans="1:10" s="11" customFormat="1" ht="24" customHeight="1" x14ac:dyDescent="0.2">
      <c r="A375" s="16" t="s">
        <v>1035</v>
      </c>
      <c r="B375" s="17" t="s">
        <v>1036</v>
      </c>
      <c r="C375" s="16" t="s">
        <v>104</v>
      </c>
      <c r="D375" s="16" t="s">
        <v>1037</v>
      </c>
      <c r="E375" s="18" t="s">
        <v>1038</v>
      </c>
      <c r="F375" s="19">
        <v>2</v>
      </c>
      <c r="G375" s="20">
        <v>677.71</v>
      </c>
      <c r="H375" s="20">
        <v>733.05</v>
      </c>
      <c r="I375" s="20">
        <v>930.82</v>
      </c>
      <c r="J375" s="21">
        <v>1861.64</v>
      </c>
    </row>
    <row r="376" spans="1:10" s="11" customFormat="1" ht="24" customHeight="1" x14ac:dyDescent="0.2">
      <c r="A376" s="32"/>
      <c r="B376" s="33"/>
      <c r="C376" s="32"/>
      <c r="D376" s="32"/>
      <c r="E376" s="34"/>
      <c r="F376" s="35"/>
      <c r="G376" s="21"/>
      <c r="H376" s="20"/>
      <c r="I376" s="21"/>
      <c r="J376" s="21"/>
    </row>
    <row r="377" spans="1:10" s="31" customFormat="1" ht="24" customHeight="1" x14ac:dyDescent="0.2">
      <c r="A377" s="28" t="s">
        <v>1039</v>
      </c>
      <c r="B377" s="28"/>
      <c r="C377" s="28"/>
      <c r="D377" s="28" t="s">
        <v>1040</v>
      </c>
      <c r="E377" s="28"/>
      <c r="F377" s="29"/>
      <c r="G377" s="28"/>
      <c r="H377" s="30"/>
      <c r="I377" s="30"/>
      <c r="J377" s="36">
        <v>74112.51999999999</v>
      </c>
    </row>
    <row r="378" spans="1:10" s="11" customFormat="1" ht="24" customHeight="1" x14ac:dyDescent="0.2">
      <c r="A378" s="16" t="s">
        <v>1041</v>
      </c>
      <c r="B378" s="17" t="s">
        <v>1042</v>
      </c>
      <c r="C378" s="16" t="s">
        <v>30</v>
      </c>
      <c r="D378" s="16" t="s">
        <v>1043</v>
      </c>
      <c r="E378" s="18" t="s">
        <v>82</v>
      </c>
      <c r="F378" s="19">
        <v>42</v>
      </c>
      <c r="G378" s="20">
        <v>45.49</v>
      </c>
      <c r="H378" s="20">
        <v>49.2</v>
      </c>
      <c r="I378" s="20">
        <v>62.47</v>
      </c>
      <c r="J378" s="21">
        <v>2623.74</v>
      </c>
    </row>
    <row r="379" spans="1:10" s="11" customFormat="1" ht="24" customHeight="1" x14ac:dyDescent="0.2">
      <c r="A379" s="16" t="s">
        <v>1044</v>
      </c>
      <c r="B379" s="17" t="s">
        <v>1045</v>
      </c>
      <c r="C379" s="16" t="s">
        <v>104</v>
      </c>
      <c r="D379" s="16" t="s">
        <v>1046</v>
      </c>
      <c r="E379" s="18" t="s">
        <v>131</v>
      </c>
      <c r="F379" s="19">
        <v>42</v>
      </c>
      <c r="G379" s="20">
        <v>2.16</v>
      </c>
      <c r="H379" s="20">
        <v>2.33</v>
      </c>
      <c r="I379" s="20">
        <v>2.95</v>
      </c>
      <c r="J379" s="21">
        <v>123.9</v>
      </c>
    </row>
    <row r="380" spans="1:10" s="11" customFormat="1" ht="24" customHeight="1" x14ac:dyDescent="0.2">
      <c r="A380" s="16" t="s">
        <v>1047</v>
      </c>
      <c r="B380" s="17" t="s">
        <v>1048</v>
      </c>
      <c r="C380" s="16" t="s">
        <v>30</v>
      </c>
      <c r="D380" s="16" t="s">
        <v>1049</v>
      </c>
      <c r="E380" s="18" t="s">
        <v>82</v>
      </c>
      <c r="F380" s="19">
        <v>42</v>
      </c>
      <c r="G380" s="20">
        <v>14.37</v>
      </c>
      <c r="H380" s="20">
        <v>15.54</v>
      </c>
      <c r="I380" s="20">
        <v>19.73</v>
      </c>
      <c r="J380" s="21">
        <v>828.66</v>
      </c>
    </row>
    <row r="381" spans="1:10" s="11" customFormat="1" ht="24" customHeight="1" x14ac:dyDescent="0.2">
      <c r="A381" s="16" t="s">
        <v>1050</v>
      </c>
      <c r="B381" s="17" t="s">
        <v>1051</v>
      </c>
      <c r="C381" s="16" t="s">
        <v>30</v>
      </c>
      <c r="D381" s="16" t="s">
        <v>1052</v>
      </c>
      <c r="E381" s="18" t="s">
        <v>118</v>
      </c>
      <c r="F381" s="19">
        <v>667</v>
      </c>
      <c r="G381" s="20">
        <v>47.37</v>
      </c>
      <c r="H381" s="20">
        <v>51.23</v>
      </c>
      <c r="I381" s="20">
        <v>65.05</v>
      </c>
      <c r="J381" s="21">
        <v>43388.35</v>
      </c>
    </row>
    <row r="382" spans="1:10" s="11" customFormat="1" ht="24" customHeight="1" x14ac:dyDescent="0.2">
      <c r="A382" s="16" t="s">
        <v>1053</v>
      </c>
      <c r="B382" s="17" t="s">
        <v>1054</v>
      </c>
      <c r="C382" s="16" t="s">
        <v>30</v>
      </c>
      <c r="D382" s="16" t="s">
        <v>1055</v>
      </c>
      <c r="E382" s="18" t="s">
        <v>118</v>
      </c>
      <c r="F382" s="19">
        <v>239</v>
      </c>
      <c r="G382" s="20">
        <v>61.85</v>
      </c>
      <c r="H382" s="20">
        <v>66.900000000000006</v>
      </c>
      <c r="I382" s="20">
        <v>84.94</v>
      </c>
      <c r="J382" s="21">
        <v>20300.66</v>
      </c>
    </row>
    <row r="383" spans="1:10" s="11" customFormat="1" ht="24" customHeight="1" x14ac:dyDescent="0.2">
      <c r="A383" s="16" t="s">
        <v>1056</v>
      </c>
      <c r="B383" s="17" t="s">
        <v>1057</v>
      </c>
      <c r="C383" s="16" t="s">
        <v>30</v>
      </c>
      <c r="D383" s="16" t="s">
        <v>1058</v>
      </c>
      <c r="E383" s="18" t="s">
        <v>82</v>
      </c>
      <c r="F383" s="19">
        <v>1</v>
      </c>
      <c r="G383" s="20">
        <v>89.12</v>
      </c>
      <c r="H383" s="20">
        <v>96.39</v>
      </c>
      <c r="I383" s="20">
        <v>122.39</v>
      </c>
      <c r="J383" s="21">
        <v>122.39</v>
      </c>
    </row>
    <row r="384" spans="1:10" s="11" customFormat="1" ht="24" customHeight="1" x14ac:dyDescent="0.2">
      <c r="A384" s="16" t="s">
        <v>1059</v>
      </c>
      <c r="B384" s="17" t="s">
        <v>1060</v>
      </c>
      <c r="C384" s="16" t="s">
        <v>30</v>
      </c>
      <c r="D384" s="16" t="s">
        <v>1061</v>
      </c>
      <c r="E384" s="18" t="s">
        <v>82</v>
      </c>
      <c r="F384" s="19">
        <v>1</v>
      </c>
      <c r="G384" s="20">
        <v>135.49</v>
      </c>
      <c r="H384" s="20">
        <v>146.55000000000001</v>
      </c>
      <c r="I384" s="20">
        <v>186.08</v>
      </c>
      <c r="J384" s="21">
        <v>186.08</v>
      </c>
    </row>
    <row r="385" spans="1:10" s="11" customFormat="1" ht="24" customHeight="1" x14ac:dyDescent="0.2">
      <c r="A385" s="16" t="s">
        <v>1062</v>
      </c>
      <c r="B385" s="17" t="s">
        <v>1063</v>
      </c>
      <c r="C385" s="16" t="s">
        <v>30</v>
      </c>
      <c r="D385" s="16" t="s">
        <v>1064</v>
      </c>
      <c r="E385" s="18" t="s">
        <v>82</v>
      </c>
      <c r="F385" s="19">
        <v>1</v>
      </c>
      <c r="G385" s="20">
        <v>90.31</v>
      </c>
      <c r="H385" s="20">
        <v>97.68</v>
      </c>
      <c r="I385" s="20">
        <v>124.03</v>
      </c>
      <c r="J385" s="21">
        <v>124.03</v>
      </c>
    </row>
    <row r="386" spans="1:10" s="11" customFormat="1" ht="24" customHeight="1" x14ac:dyDescent="0.2">
      <c r="A386" s="16" t="s">
        <v>1065</v>
      </c>
      <c r="B386" s="17" t="s">
        <v>710</v>
      </c>
      <c r="C386" s="16" t="s">
        <v>30</v>
      </c>
      <c r="D386" s="16" t="s">
        <v>711</v>
      </c>
      <c r="E386" s="18" t="s">
        <v>118</v>
      </c>
      <c r="F386" s="19">
        <v>252</v>
      </c>
      <c r="G386" s="20">
        <v>13.91</v>
      </c>
      <c r="H386" s="20">
        <v>15.04</v>
      </c>
      <c r="I386" s="20">
        <v>19.09</v>
      </c>
      <c r="J386" s="21">
        <v>4810.68</v>
      </c>
    </row>
    <row r="387" spans="1:10" s="11" customFormat="1" ht="36" customHeight="1" x14ac:dyDescent="0.2">
      <c r="A387" s="16" t="s">
        <v>1066</v>
      </c>
      <c r="B387" s="17" t="s">
        <v>1067</v>
      </c>
      <c r="C387" s="16" t="s">
        <v>30</v>
      </c>
      <c r="D387" s="16" t="s">
        <v>1068</v>
      </c>
      <c r="E387" s="18" t="s">
        <v>82</v>
      </c>
      <c r="F387" s="19">
        <v>20</v>
      </c>
      <c r="G387" s="20">
        <v>11.91</v>
      </c>
      <c r="H387" s="20">
        <v>12.88</v>
      </c>
      <c r="I387" s="20">
        <v>16.350000000000001</v>
      </c>
      <c r="J387" s="21">
        <v>327</v>
      </c>
    </row>
    <row r="388" spans="1:10" s="11" customFormat="1" ht="24" customHeight="1" x14ac:dyDescent="0.2">
      <c r="A388" s="16" t="s">
        <v>1069</v>
      </c>
      <c r="B388" s="17" t="s">
        <v>1070</v>
      </c>
      <c r="C388" s="16" t="s">
        <v>104</v>
      </c>
      <c r="D388" s="16" t="s">
        <v>1071</v>
      </c>
      <c r="E388" s="18" t="s">
        <v>131</v>
      </c>
      <c r="F388" s="19">
        <v>1</v>
      </c>
      <c r="G388" s="20">
        <v>208.11</v>
      </c>
      <c r="H388" s="20">
        <v>225.1</v>
      </c>
      <c r="I388" s="20">
        <v>285.83</v>
      </c>
      <c r="J388" s="21">
        <v>285.83</v>
      </c>
    </row>
    <row r="389" spans="1:10" s="11" customFormat="1" ht="24" customHeight="1" x14ac:dyDescent="0.2">
      <c r="A389" s="16" t="s">
        <v>1072</v>
      </c>
      <c r="B389" s="17" t="s">
        <v>1073</v>
      </c>
      <c r="C389" s="16" t="s">
        <v>104</v>
      </c>
      <c r="D389" s="16" t="s">
        <v>1074</v>
      </c>
      <c r="E389" s="18" t="s">
        <v>131</v>
      </c>
      <c r="F389" s="19">
        <v>42</v>
      </c>
      <c r="G389" s="20">
        <v>17.190000000000001</v>
      </c>
      <c r="H389" s="20">
        <v>18.59</v>
      </c>
      <c r="I389" s="20">
        <v>23.6</v>
      </c>
      <c r="J389" s="21">
        <v>991.2</v>
      </c>
    </row>
    <row r="390" spans="1:10" s="11" customFormat="1" ht="24" customHeight="1" x14ac:dyDescent="0.2">
      <c r="A390" s="32"/>
      <c r="B390" s="33"/>
      <c r="C390" s="32"/>
      <c r="D390" s="32"/>
      <c r="E390" s="34"/>
      <c r="F390" s="35"/>
      <c r="G390" s="21"/>
      <c r="H390" s="20"/>
      <c r="I390" s="21"/>
      <c r="J390" s="21"/>
    </row>
    <row r="391" spans="1:10" s="31" customFormat="1" ht="24" customHeight="1" x14ac:dyDescent="0.2">
      <c r="A391" s="28" t="s">
        <v>1075</v>
      </c>
      <c r="B391" s="28"/>
      <c r="C391" s="28"/>
      <c r="D391" s="28" t="s">
        <v>1076</v>
      </c>
      <c r="E391" s="28"/>
      <c r="F391" s="29"/>
      <c r="G391" s="28"/>
      <c r="H391" s="30"/>
      <c r="I391" s="30"/>
      <c r="J391" s="36">
        <v>93898.82</v>
      </c>
    </row>
    <row r="392" spans="1:10" s="11" customFormat="1" ht="36" customHeight="1" x14ac:dyDescent="0.2">
      <c r="A392" s="16" t="s">
        <v>1077</v>
      </c>
      <c r="B392" s="17" t="s">
        <v>1078</v>
      </c>
      <c r="C392" s="16" t="s">
        <v>20</v>
      </c>
      <c r="D392" s="16" t="s">
        <v>1079</v>
      </c>
      <c r="E392" s="18" t="s">
        <v>1080</v>
      </c>
      <c r="F392" s="19">
        <v>1</v>
      </c>
      <c r="G392" s="20">
        <v>68364.34</v>
      </c>
      <c r="H392" s="20">
        <v>73947.73</v>
      </c>
      <c r="I392" s="20">
        <v>93898.82</v>
      </c>
      <c r="J392" s="21">
        <v>93898.82</v>
      </c>
    </row>
    <row r="393" spans="1:10" s="11" customFormat="1" ht="36" customHeight="1" x14ac:dyDescent="0.2">
      <c r="A393" s="32"/>
      <c r="B393" s="33"/>
      <c r="C393" s="32"/>
      <c r="D393" s="32"/>
      <c r="E393" s="34"/>
      <c r="F393" s="35"/>
      <c r="G393" s="21"/>
      <c r="H393" s="20"/>
      <c r="I393" s="21"/>
      <c r="J393" s="21"/>
    </row>
    <row r="394" spans="1:10" s="31" customFormat="1" ht="24" customHeight="1" x14ac:dyDescent="0.2">
      <c r="A394" s="28" t="s">
        <v>1081</v>
      </c>
      <c r="B394" s="28"/>
      <c r="C394" s="28"/>
      <c r="D394" s="28" t="s">
        <v>1082</v>
      </c>
      <c r="E394" s="28"/>
      <c r="F394" s="29"/>
      <c r="G394" s="28"/>
      <c r="H394" s="30"/>
      <c r="I394" s="30"/>
      <c r="J394" s="36">
        <v>171670.48</v>
      </c>
    </row>
    <row r="395" spans="1:10" s="11" customFormat="1" ht="24" customHeight="1" x14ac:dyDescent="0.2">
      <c r="A395" s="12" t="s">
        <v>1083</v>
      </c>
      <c r="B395" s="12"/>
      <c r="C395" s="12"/>
      <c r="D395" s="12" t="s">
        <v>1084</v>
      </c>
      <c r="E395" s="12"/>
      <c r="F395" s="22"/>
      <c r="G395" s="12"/>
      <c r="H395" s="20"/>
      <c r="I395" s="20"/>
      <c r="J395" s="21"/>
    </row>
    <row r="396" spans="1:10" s="11" customFormat="1" ht="24" customHeight="1" x14ac:dyDescent="0.2">
      <c r="A396" s="16" t="s">
        <v>1085</v>
      </c>
      <c r="B396" s="17" t="s">
        <v>1086</v>
      </c>
      <c r="C396" s="16" t="s">
        <v>30</v>
      </c>
      <c r="D396" s="16" t="s">
        <v>1087</v>
      </c>
      <c r="E396" s="18" t="s">
        <v>32</v>
      </c>
      <c r="F396" s="19">
        <v>760.78</v>
      </c>
      <c r="G396" s="20">
        <v>45.36</v>
      </c>
      <c r="H396" s="20">
        <v>49.06</v>
      </c>
      <c r="I396" s="20">
        <v>62.29</v>
      </c>
      <c r="J396" s="21">
        <v>47388.98</v>
      </c>
    </row>
    <row r="397" spans="1:10" s="11" customFormat="1" ht="24" customHeight="1" x14ac:dyDescent="0.2">
      <c r="A397" s="12" t="s">
        <v>1088</v>
      </c>
      <c r="B397" s="12"/>
      <c r="C397" s="12"/>
      <c r="D397" s="12" t="s">
        <v>1089</v>
      </c>
      <c r="E397" s="12"/>
      <c r="F397" s="22"/>
      <c r="G397" s="12"/>
      <c r="H397" s="20"/>
      <c r="I397" s="20"/>
      <c r="J397" s="21"/>
    </row>
    <row r="398" spans="1:10" s="11" customFormat="1" ht="60" customHeight="1" x14ac:dyDescent="0.2">
      <c r="A398" s="16" t="s">
        <v>1090</v>
      </c>
      <c r="B398" s="17" t="s">
        <v>1091</v>
      </c>
      <c r="C398" s="16" t="s">
        <v>104</v>
      </c>
      <c r="D398" s="16" t="s">
        <v>1092</v>
      </c>
      <c r="E398" s="18" t="s">
        <v>131</v>
      </c>
      <c r="F398" s="19">
        <v>4</v>
      </c>
      <c r="G398" s="20">
        <v>383.81</v>
      </c>
      <c r="H398" s="20">
        <v>415.15</v>
      </c>
      <c r="I398" s="20">
        <v>527.15</v>
      </c>
      <c r="J398" s="21">
        <v>2108.6</v>
      </c>
    </row>
    <row r="399" spans="1:10" s="11" customFormat="1" ht="48" customHeight="1" x14ac:dyDescent="0.2">
      <c r="A399" s="16" t="s">
        <v>1093</v>
      </c>
      <c r="B399" s="17" t="s">
        <v>1094</v>
      </c>
      <c r="C399" s="16" t="s">
        <v>30</v>
      </c>
      <c r="D399" s="16" t="s">
        <v>1095</v>
      </c>
      <c r="E399" s="18" t="s">
        <v>82</v>
      </c>
      <c r="F399" s="19">
        <v>14</v>
      </c>
      <c r="G399" s="20">
        <v>337.37</v>
      </c>
      <c r="H399" s="20">
        <v>364.92</v>
      </c>
      <c r="I399" s="20">
        <v>463.37</v>
      </c>
      <c r="J399" s="21">
        <v>6487.18</v>
      </c>
    </row>
    <row r="400" spans="1:10" s="11" customFormat="1" ht="48" customHeight="1" x14ac:dyDescent="0.2">
      <c r="A400" s="16" t="s">
        <v>1096</v>
      </c>
      <c r="B400" s="17" t="s">
        <v>1097</v>
      </c>
      <c r="C400" s="16" t="s">
        <v>30</v>
      </c>
      <c r="D400" s="16" t="s">
        <v>1098</v>
      </c>
      <c r="E400" s="18" t="s">
        <v>82</v>
      </c>
      <c r="F400" s="19">
        <v>4</v>
      </c>
      <c r="G400" s="20">
        <v>561.15</v>
      </c>
      <c r="H400" s="20">
        <v>606.97</v>
      </c>
      <c r="I400" s="20">
        <v>770.73</v>
      </c>
      <c r="J400" s="21">
        <v>3082.92</v>
      </c>
    </row>
    <row r="401" spans="1:10" s="11" customFormat="1" ht="24" customHeight="1" x14ac:dyDescent="0.2">
      <c r="A401" s="16" t="s">
        <v>1099</v>
      </c>
      <c r="B401" s="17" t="s">
        <v>1100</v>
      </c>
      <c r="C401" s="16" t="s">
        <v>104</v>
      </c>
      <c r="D401" s="16" t="s">
        <v>1101</v>
      </c>
      <c r="E401" s="18" t="s">
        <v>131</v>
      </c>
      <c r="F401" s="19">
        <v>1</v>
      </c>
      <c r="G401" s="20">
        <v>857.57</v>
      </c>
      <c r="H401" s="20">
        <v>927.6</v>
      </c>
      <c r="I401" s="20">
        <v>1177.8599999999999</v>
      </c>
      <c r="J401" s="21">
        <v>1177.8599999999999</v>
      </c>
    </row>
    <row r="402" spans="1:10" s="11" customFormat="1" ht="48" customHeight="1" x14ac:dyDescent="0.2">
      <c r="A402" s="16" t="s">
        <v>1102</v>
      </c>
      <c r="B402" s="17" t="s">
        <v>1103</v>
      </c>
      <c r="C402" s="16" t="s">
        <v>104</v>
      </c>
      <c r="D402" s="16" t="s">
        <v>1104</v>
      </c>
      <c r="E402" s="18" t="s">
        <v>131</v>
      </c>
      <c r="F402" s="19">
        <v>1</v>
      </c>
      <c r="G402" s="20">
        <v>801.8</v>
      </c>
      <c r="H402" s="20">
        <v>867.28</v>
      </c>
      <c r="I402" s="20">
        <v>1101.27</v>
      </c>
      <c r="J402" s="21">
        <v>1101.27</v>
      </c>
    </row>
    <row r="403" spans="1:10" s="11" customFormat="1" ht="36" customHeight="1" x14ac:dyDescent="0.2">
      <c r="A403" s="16" t="s">
        <v>1105</v>
      </c>
      <c r="B403" s="17" t="s">
        <v>1106</v>
      </c>
      <c r="C403" s="16" t="s">
        <v>30</v>
      </c>
      <c r="D403" s="16" t="s">
        <v>1107</v>
      </c>
      <c r="E403" s="18" t="s">
        <v>82</v>
      </c>
      <c r="F403" s="19">
        <v>1</v>
      </c>
      <c r="G403" s="20">
        <v>90.14</v>
      </c>
      <c r="H403" s="20">
        <v>97.5</v>
      </c>
      <c r="I403" s="20">
        <v>123.8</v>
      </c>
      <c r="J403" s="21">
        <v>123.8</v>
      </c>
    </row>
    <row r="404" spans="1:10" s="11" customFormat="1" ht="36" customHeight="1" x14ac:dyDescent="0.2">
      <c r="A404" s="16" t="s">
        <v>1108</v>
      </c>
      <c r="B404" s="17" t="s">
        <v>1109</v>
      </c>
      <c r="C404" s="16" t="s">
        <v>20</v>
      </c>
      <c r="D404" s="16" t="s">
        <v>1110</v>
      </c>
      <c r="E404" s="18" t="s">
        <v>22</v>
      </c>
      <c r="F404" s="19">
        <v>12</v>
      </c>
      <c r="G404" s="20">
        <v>700.64</v>
      </c>
      <c r="H404" s="20">
        <v>757.86</v>
      </c>
      <c r="I404" s="20">
        <v>962.33</v>
      </c>
      <c r="J404" s="21">
        <v>11547.96</v>
      </c>
    </row>
    <row r="405" spans="1:10" s="11" customFormat="1" ht="36" customHeight="1" x14ac:dyDescent="0.2">
      <c r="A405" s="16" t="s">
        <v>1111</v>
      </c>
      <c r="B405" s="17" t="s">
        <v>1112</v>
      </c>
      <c r="C405" s="16" t="s">
        <v>30</v>
      </c>
      <c r="D405" s="16" t="s">
        <v>1113</v>
      </c>
      <c r="E405" s="18" t="s">
        <v>82</v>
      </c>
      <c r="F405" s="19">
        <v>12</v>
      </c>
      <c r="G405" s="20">
        <v>75.989999999999995</v>
      </c>
      <c r="H405" s="20">
        <v>82.19</v>
      </c>
      <c r="I405" s="20">
        <v>104.36</v>
      </c>
      <c r="J405" s="21">
        <v>1252.32</v>
      </c>
    </row>
    <row r="406" spans="1:10" s="11" customFormat="1" ht="24" customHeight="1" x14ac:dyDescent="0.2">
      <c r="A406" s="16" t="s">
        <v>1114</v>
      </c>
      <c r="B406" s="17" t="s">
        <v>1115</v>
      </c>
      <c r="C406" s="16" t="s">
        <v>30</v>
      </c>
      <c r="D406" s="16" t="s">
        <v>1116</v>
      </c>
      <c r="E406" s="18" t="s">
        <v>82</v>
      </c>
      <c r="F406" s="19">
        <v>15</v>
      </c>
      <c r="G406" s="20">
        <v>44.71</v>
      </c>
      <c r="H406" s="20">
        <v>48.36</v>
      </c>
      <c r="I406" s="20">
        <v>61.4</v>
      </c>
      <c r="J406" s="21">
        <v>921</v>
      </c>
    </row>
    <row r="407" spans="1:10" s="11" customFormat="1" ht="36" customHeight="1" x14ac:dyDescent="0.2">
      <c r="A407" s="16" t="s">
        <v>1117</v>
      </c>
      <c r="B407" s="17" t="s">
        <v>1118</v>
      </c>
      <c r="C407" s="16" t="s">
        <v>30</v>
      </c>
      <c r="D407" s="16" t="s">
        <v>1119</v>
      </c>
      <c r="E407" s="18" t="s">
        <v>82</v>
      </c>
      <c r="F407" s="19">
        <v>15</v>
      </c>
      <c r="G407" s="20">
        <v>42.23</v>
      </c>
      <c r="H407" s="20">
        <v>45.67</v>
      </c>
      <c r="I407" s="20">
        <v>57.99</v>
      </c>
      <c r="J407" s="21">
        <v>869.85</v>
      </c>
    </row>
    <row r="408" spans="1:10" s="11" customFormat="1" ht="24" customHeight="1" x14ac:dyDescent="0.2">
      <c r="A408" s="16" t="s">
        <v>1120</v>
      </c>
      <c r="B408" s="17" t="s">
        <v>1121</v>
      </c>
      <c r="C408" s="16" t="s">
        <v>30</v>
      </c>
      <c r="D408" s="16" t="s">
        <v>1122</v>
      </c>
      <c r="E408" s="18" t="s">
        <v>82</v>
      </c>
      <c r="F408" s="19">
        <v>15</v>
      </c>
      <c r="G408" s="20">
        <v>58.34</v>
      </c>
      <c r="H408" s="20">
        <v>63.1</v>
      </c>
      <c r="I408" s="20">
        <v>80.12</v>
      </c>
      <c r="J408" s="21">
        <v>1201.8</v>
      </c>
    </row>
    <row r="409" spans="1:10" s="11" customFormat="1" ht="24" customHeight="1" x14ac:dyDescent="0.2">
      <c r="A409" s="12" t="s">
        <v>1123</v>
      </c>
      <c r="B409" s="12"/>
      <c r="C409" s="12"/>
      <c r="D409" s="12" t="s">
        <v>1124</v>
      </c>
      <c r="E409" s="12"/>
      <c r="F409" s="22"/>
      <c r="G409" s="12"/>
      <c r="H409" s="20"/>
      <c r="I409" s="20"/>
      <c r="J409" s="21"/>
    </row>
    <row r="410" spans="1:10" s="11" customFormat="1" ht="36" customHeight="1" x14ac:dyDescent="0.2">
      <c r="A410" s="16" t="s">
        <v>1125</v>
      </c>
      <c r="B410" s="17" t="s">
        <v>1126</v>
      </c>
      <c r="C410" s="16" t="s">
        <v>104</v>
      </c>
      <c r="D410" s="16" t="s">
        <v>1127</v>
      </c>
      <c r="E410" s="18" t="s">
        <v>131</v>
      </c>
      <c r="F410" s="19">
        <v>1</v>
      </c>
      <c r="G410" s="20">
        <v>285.82</v>
      </c>
      <c r="H410" s="20">
        <v>309.16000000000003</v>
      </c>
      <c r="I410" s="20">
        <v>392.57</v>
      </c>
      <c r="J410" s="21">
        <v>392.57</v>
      </c>
    </row>
    <row r="411" spans="1:10" s="11" customFormat="1" ht="24" customHeight="1" x14ac:dyDescent="0.2">
      <c r="A411" s="16" t="s">
        <v>1128</v>
      </c>
      <c r="B411" s="17" t="s">
        <v>1129</v>
      </c>
      <c r="C411" s="16" t="s">
        <v>30</v>
      </c>
      <c r="D411" s="16" t="s">
        <v>1130</v>
      </c>
      <c r="E411" s="18" t="s">
        <v>82</v>
      </c>
      <c r="F411" s="19">
        <v>18</v>
      </c>
      <c r="G411" s="20">
        <v>26.86</v>
      </c>
      <c r="H411" s="20">
        <v>29.05</v>
      </c>
      <c r="I411" s="20">
        <v>36.880000000000003</v>
      </c>
      <c r="J411" s="21">
        <v>663.84</v>
      </c>
    </row>
    <row r="412" spans="1:10" s="11" customFormat="1" ht="24" customHeight="1" x14ac:dyDescent="0.2">
      <c r="A412" s="16" t="s">
        <v>1131</v>
      </c>
      <c r="B412" s="17" t="s">
        <v>1132</v>
      </c>
      <c r="C412" s="16" t="s">
        <v>104</v>
      </c>
      <c r="D412" s="16" t="s">
        <v>1133</v>
      </c>
      <c r="E412" s="18" t="s">
        <v>32</v>
      </c>
      <c r="F412" s="19">
        <v>8.7100000000000009</v>
      </c>
      <c r="G412" s="20">
        <v>266.51</v>
      </c>
      <c r="H412" s="20">
        <v>288.27</v>
      </c>
      <c r="I412" s="20">
        <v>366.04</v>
      </c>
      <c r="J412" s="21">
        <v>3188.2</v>
      </c>
    </row>
    <row r="413" spans="1:10" s="11" customFormat="1" ht="24" customHeight="1" x14ac:dyDescent="0.2">
      <c r="A413" s="16" t="s">
        <v>1134</v>
      </c>
      <c r="B413" s="17" t="s">
        <v>1135</v>
      </c>
      <c r="C413" s="16" t="s">
        <v>104</v>
      </c>
      <c r="D413" s="16" t="s">
        <v>1136</v>
      </c>
      <c r="E413" s="18" t="s">
        <v>131</v>
      </c>
      <c r="F413" s="19">
        <v>8</v>
      </c>
      <c r="G413" s="20">
        <v>125.81</v>
      </c>
      <c r="H413" s="20">
        <v>136.08000000000001</v>
      </c>
      <c r="I413" s="20">
        <v>172.79</v>
      </c>
      <c r="J413" s="21">
        <v>1382.32</v>
      </c>
    </row>
    <row r="414" spans="1:10" s="11" customFormat="1" ht="24" customHeight="1" x14ac:dyDescent="0.2">
      <c r="A414" s="16" t="s">
        <v>1137</v>
      </c>
      <c r="B414" s="17" t="s">
        <v>1138</v>
      </c>
      <c r="C414" s="16" t="s">
        <v>104</v>
      </c>
      <c r="D414" s="16" t="s">
        <v>1139</v>
      </c>
      <c r="E414" s="18" t="s">
        <v>131</v>
      </c>
      <c r="F414" s="19">
        <v>4</v>
      </c>
      <c r="G414" s="20">
        <v>120.18</v>
      </c>
      <c r="H414" s="20">
        <v>129.99</v>
      </c>
      <c r="I414" s="20">
        <v>165.06</v>
      </c>
      <c r="J414" s="21">
        <v>660.24</v>
      </c>
    </row>
    <row r="415" spans="1:10" s="11" customFormat="1" ht="24" customHeight="1" x14ac:dyDescent="0.2">
      <c r="A415" s="16" t="s">
        <v>1140</v>
      </c>
      <c r="B415" s="17" t="s">
        <v>1141</v>
      </c>
      <c r="C415" s="16" t="s">
        <v>30</v>
      </c>
      <c r="D415" s="16" t="s">
        <v>1142</v>
      </c>
      <c r="E415" s="18" t="s">
        <v>82</v>
      </c>
      <c r="F415" s="19">
        <v>12</v>
      </c>
      <c r="G415" s="20">
        <v>23.72</v>
      </c>
      <c r="H415" s="20">
        <v>25.65</v>
      </c>
      <c r="I415" s="20">
        <v>32.57</v>
      </c>
      <c r="J415" s="21">
        <v>390.84</v>
      </c>
    </row>
    <row r="416" spans="1:10" s="11" customFormat="1" ht="36" customHeight="1" x14ac:dyDescent="0.2">
      <c r="A416" s="16" t="s">
        <v>1143</v>
      </c>
      <c r="B416" s="17" t="s">
        <v>1144</v>
      </c>
      <c r="C416" s="16" t="s">
        <v>104</v>
      </c>
      <c r="D416" s="16" t="s">
        <v>1145</v>
      </c>
      <c r="E416" s="18" t="s">
        <v>345</v>
      </c>
      <c r="F416" s="19">
        <v>30</v>
      </c>
      <c r="G416" s="20">
        <v>533.57000000000005</v>
      </c>
      <c r="H416" s="20">
        <v>577.14</v>
      </c>
      <c r="I416" s="20">
        <v>732.85</v>
      </c>
      <c r="J416" s="21">
        <v>21985.5</v>
      </c>
    </row>
    <row r="417" spans="1:10" s="11" customFormat="1" ht="24" customHeight="1" x14ac:dyDescent="0.2">
      <c r="A417" s="16" t="s">
        <v>1146</v>
      </c>
      <c r="B417" s="17" t="s">
        <v>1147</v>
      </c>
      <c r="C417" s="16" t="s">
        <v>104</v>
      </c>
      <c r="D417" s="16" t="s">
        <v>1148</v>
      </c>
      <c r="E417" s="18" t="s">
        <v>345</v>
      </c>
      <c r="F417" s="19">
        <v>42.85</v>
      </c>
      <c r="G417" s="20">
        <v>65.680000000000007</v>
      </c>
      <c r="H417" s="20">
        <v>71.040000000000006</v>
      </c>
      <c r="I417" s="20">
        <v>90.2</v>
      </c>
      <c r="J417" s="21">
        <v>3865.07</v>
      </c>
    </row>
    <row r="418" spans="1:10" s="11" customFormat="1" ht="24" customHeight="1" x14ac:dyDescent="0.2">
      <c r="A418" s="16" t="s">
        <v>1149</v>
      </c>
      <c r="B418" s="17" t="s">
        <v>1150</v>
      </c>
      <c r="C418" s="16" t="s">
        <v>88</v>
      </c>
      <c r="D418" s="16" t="s">
        <v>1151</v>
      </c>
      <c r="E418" s="18" t="s">
        <v>82</v>
      </c>
      <c r="F418" s="19">
        <v>1</v>
      </c>
      <c r="G418" s="20">
        <v>3597.61</v>
      </c>
      <c r="H418" s="20">
        <v>3891.43</v>
      </c>
      <c r="I418" s="20">
        <v>4941.33</v>
      </c>
      <c r="J418" s="21">
        <v>4941.33</v>
      </c>
    </row>
    <row r="419" spans="1:10" s="11" customFormat="1" ht="24" customHeight="1" x14ac:dyDescent="0.2">
      <c r="A419" s="12" t="s">
        <v>1152</v>
      </c>
      <c r="B419" s="12"/>
      <c r="C419" s="12"/>
      <c r="D419" s="12" t="s">
        <v>1153</v>
      </c>
      <c r="E419" s="12"/>
      <c r="F419" s="22"/>
      <c r="G419" s="12"/>
      <c r="H419" s="20"/>
      <c r="I419" s="20"/>
      <c r="J419" s="21"/>
    </row>
    <row r="420" spans="1:10" s="11" customFormat="1" ht="24" customHeight="1" x14ac:dyDescent="0.2">
      <c r="A420" s="16" t="s">
        <v>1154</v>
      </c>
      <c r="B420" s="17" t="s">
        <v>1155</v>
      </c>
      <c r="C420" s="16" t="s">
        <v>20</v>
      </c>
      <c r="D420" s="16" t="s">
        <v>1156</v>
      </c>
      <c r="E420" s="18" t="s">
        <v>22</v>
      </c>
      <c r="F420" s="19">
        <v>1</v>
      </c>
      <c r="G420" s="20">
        <v>2860.75</v>
      </c>
      <c r="H420" s="20">
        <v>3094.39</v>
      </c>
      <c r="I420" s="20">
        <v>3929.25</v>
      </c>
      <c r="J420" s="21">
        <v>3929.25</v>
      </c>
    </row>
    <row r="421" spans="1:10" s="11" customFormat="1" ht="24" customHeight="1" x14ac:dyDescent="0.2">
      <c r="A421" s="16" t="s">
        <v>1157</v>
      </c>
      <c r="B421" s="17" t="s">
        <v>1158</v>
      </c>
      <c r="C421" s="16" t="s">
        <v>104</v>
      </c>
      <c r="D421" s="16" t="s">
        <v>1159</v>
      </c>
      <c r="E421" s="18" t="s">
        <v>131</v>
      </c>
      <c r="F421" s="19">
        <v>30</v>
      </c>
      <c r="G421" s="20">
        <v>50.14</v>
      </c>
      <c r="H421" s="20">
        <v>54.23</v>
      </c>
      <c r="I421" s="20">
        <v>68.86</v>
      </c>
      <c r="J421" s="21">
        <v>2065.8000000000002</v>
      </c>
    </row>
    <row r="422" spans="1:10" s="11" customFormat="1" ht="24" customHeight="1" x14ac:dyDescent="0.2">
      <c r="A422" s="16" t="s">
        <v>1160</v>
      </c>
      <c r="B422" s="17" t="s">
        <v>1161</v>
      </c>
      <c r="C422" s="16" t="s">
        <v>104</v>
      </c>
      <c r="D422" s="16" t="s">
        <v>1162</v>
      </c>
      <c r="E422" s="18" t="s">
        <v>131</v>
      </c>
      <c r="F422" s="19">
        <v>23</v>
      </c>
      <c r="G422" s="20">
        <v>55.85</v>
      </c>
      <c r="H422" s="20">
        <v>60.41</v>
      </c>
      <c r="I422" s="20">
        <v>76.7</v>
      </c>
      <c r="J422" s="21">
        <v>1764.1</v>
      </c>
    </row>
    <row r="423" spans="1:10" s="11" customFormat="1" ht="36" customHeight="1" x14ac:dyDescent="0.2">
      <c r="A423" s="16" t="s">
        <v>1163</v>
      </c>
      <c r="B423" s="17" t="s">
        <v>1164</v>
      </c>
      <c r="C423" s="16" t="s">
        <v>104</v>
      </c>
      <c r="D423" s="16" t="s">
        <v>1165</v>
      </c>
      <c r="E423" s="18" t="s">
        <v>131</v>
      </c>
      <c r="F423" s="19">
        <v>36</v>
      </c>
      <c r="G423" s="20">
        <v>60.79</v>
      </c>
      <c r="H423" s="20">
        <v>65.75</v>
      </c>
      <c r="I423" s="20">
        <v>83.48</v>
      </c>
      <c r="J423" s="21">
        <v>3005.28</v>
      </c>
    </row>
    <row r="424" spans="1:10" s="11" customFormat="1" ht="24" customHeight="1" x14ac:dyDescent="0.2">
      <c r="A424" s="12" t="s">
        <v>1166</v>
      </c>
      <c r="B424" s="12"/>
      <c r="C424" s="12"/>
      <c r="D424" s="12" t="s">
        <v>1167</v>
      </c>
      <c r="E424" s="12"/>
      <c r="F424" s="22"/>
      <c r="G424" s="12"/>
      <c r="H424" s="20"/>
      <c r="I424" s="20"/>
      <c r="J424" s="21"/>
    </row>
    <row r="425" spans="1:10" s="11" customFormat="1" ht="24" customHeight="1" x14ac:dyDescent="0.2">
      <c r="A425" s="16" t="s">
        <v>1168</v>
      </c>
      <c r="B425" s="17" t="s">
        <v>1169</v>
      </c>
      <c r="C425" s="16" t="s">
        <v>20</v>
      </c>
      <c r="D425" s="16" t="s">
        <v>1170</v>
      </c>
      <c r="E425" s="18" t="s">
        <v>32</v>
      </c>
      <c r="F425" s="19">
        <v>871.91</v>
      </c>
      <c r="G425" s="20">
        <v>2.0299999999999998</v>
      </c>
      <c r="H425" s="20">
        <v>2.19</v>
      </c>
      <c r="I425" s="20">
        <v>2.78</v>
      </c>
      <c r="J425" s="21">
        <v>2423.9</v>
      </c>
    </row>
    <row r="426" spans="1:10" s="11" customFormat="1" ht="60" customHeight="1" x14ac:dyDescent="0.2">
      <c r="A426" s="16" t="s">
        <v>1171</v>
      </c>
      <c r="B426" s="17" t="s">
        <v>1172</v>
      </c>
      <c r="C426" s="16" t="s">
        <v>104</v>
      </c>
      <c r="D426" s="16" t="s">
        <v>1173</v>
      </c>
      <c r="E426" s="18" t="s">
        <v>131</v>
      </c>
      <c r="F426" s="19">
        <v>1</v>
      </c>
      <c r="G426" s="20">
        <v>28072.41</v>
      </c>
      <c r="H426" s="20">
        <v>30365.11</v>
      </c>
      <c r="I426" s="20">
        <v>38557.61</v>
      </c>
      <c r="J426" s="21">
        <v>38557.61</v>
      </c>
    </row>
    <row r="427" spans="1:10" s="11" customFormat="1" ht="24" customHeight="1" x14ac:dyDescent="0.2">
      <c r="A427" s="16" t="s">
        <v>1174</v>
      </c>
      <c r="B427" s="17" t="s">
        <v>1175</v>
      </c>
      <c r="C427" s="16" t="s">
        <v>104</v>
      </c>
      <c r="D427" s="16" t="s">
        <v>1176</v>
      </c>
      <c r="E427" s="18" t="s">
        <v>131</v>
      </c>
      <c r="F427" s="19">
        <v>1</v>
      </c>
      <c r="G427" s="20">
        <v>1161.54</v>
      </c>
      <c r="H427" s="20">
        <v>1256.4000000000001</v>
      </c>
      <c r="I427" s="20">
        <v>1595.37</v>
      </c>
      <c r="J427" s="21">
        <v>1595.37</v>
      </c>
    </row>
    <row r="428" spans="1:10" s="11" customFormat="1" ht="36" customHeight="1" x14ac:dyDescent="0.2">
      <c r="A428" s="16" t="s">
        <v>1177</v>
      </c>
      <c r="B428" s="17" t="s">
        <v>1178</v>
      </c>
      <c r="C428" s="16" t="s">
        <v>30</v>
      </c>
      <c r="D428" s="16" t="s">
        <v>1179</v>
      </c>
      <c r="E428" s="18" t="s">
        <v>32</v>
      </c>
      <c r="F428" s="19">
        <v>16.16</v>
      </c>
      <c r="G428" s="20">
        <v>64.98</v>
      </c>
      <c r="H428" s="20">
        <v>70.28</v>
      </c>
      <c r="I428" s="20">
        <v>89.24</v>
      </c>
      <c r="J428" s="21">
        <v>1442.11</v>
      </c>
    </row>
    <row r="429" spans="1:10" s="11" customFormat="1" ht="24" customHeight="1" x14ac:dyDescent="0.2">
      <c r="A429" s="16" t="s">
        <v>1180</v>
      </c>
      <c r="B429" s="17" t="s">
        <v>1181</v>
      </c>
      <c r="C429" s="16" t="s">
        <v>104</v>
      </c>
      <c r="D429" s="16" t="s">
        <v>1182</v>
      </c>
      <c r="E429" s="18" t="s">
        <v>32</v>
      </c>
      <c r="F429" s="19">
        <v>871.91</v>
      </c>
      <c r="G429" s="20">
        <v>1.81</v>
      </c>
      <c r="H429" s="20">
        <v>1.95</v>
      </c>
      <c r="I429" s="20">
        <v>2.4700000000000002</v>
      </c>
      <c r="J429" s="21">
        <v>2153.61</v>
      </c>
    </row>
    <row r="430" spans="1:10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7"/>
    </row>
    <row r="431" spans="1:10" x14ac:dyDescent="0.2">
      <c r="A431" s="76"/>
      <c r="B431" s="76"/>
      <c r="C431" s="76"/>
      <c r="D431" s="5"/>
      <c r="E431" s="4"/>
      <c r="F431" s="75" t="s">
        <v>1183</v>
      </c>
      <c r="G431" s="75"/>
      <c r="H431" s="76"/>
      <c r="I431" s="79">
        <v>1677530.62</v>
      </c>
      <c r="J431" s="79"/>
    </row>
    <row r="432" spans="1:10" x14ac:dyDescent="0.2">
      <c r="A432" s="76"/>
      <c r="B432" s="76"/>
      <c r="C432" s="76"/>
      <c r="D432" s="5"/>
      <c r="E432" s="4"/>
      <c r="F432" s="75" t="s">
        <v>1184</v>
      </c>
      <c r="G432" s="75"/>
      <c r="H432" s="76"/>
      <c r="I432" s="79">
        <v>439158.14000000013</v>
      </c>
      <c r="J432" s="79"/>
    </row>
    <row r="433" spans="1:12" x14ac:dyDescent="0.2">
      <c r="A433" s="76"/>
      <c r="B433" s="76"/>
      <c r="C433" s="76"/>
      <c r="D433" s="5"/>
      <c r="E433" s="4"/>
      <c r="F433" s="75" t="s">
        <v>1185</v>
      </c>
      <c r="G433" s="75"/>
      <c r="H433" s="76"/>
      <c r="I433" s="45"/>
      <c r="J433" s="45">
        <v>2116688.7600000002</v>
      </c>
      <c r="K433">
        <f>1957129.36</f>
        <v>1957129.36</v>
      </c>
      <c r="L433">
        <v>2116688.7599999998</v>
      </c>
    </row>
    <row r="434" spans="1:12" ht="60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61">
        <f>J433-K433</f>
        <v>159559.40000000014</v>
      </c>
      <c r="L434" s="87">
        <f>K433*(1+K2)</f>
        <v>2116970.4796830956</v>
      </c>
    </row>
    <row r="435" spans="1:12" ht="69.95" customHeight="1" x14ac:dyDescent="0.2">
      <c r="A435" s="77" t="s">
        <v>1186</v>
      </c>
      <c r="B435" s="78"/>
      <c r="C435" s="78"/>
      <c r="D435" s="78"/>
      <c r="E435" s="78"/>
      <c r="F435" s="78"/>
      <c r="G435" s="78"/>
      <c r="H435" s="78"/>
      <c r="I435" s="78"/>
      <c r="J435" s="78"/>
      <c r="K435" s="48">
        <f>K434/K433</f>
        <v>8.1527262970496811E-2</v>
      </c>
    </row>
  </sheetData>
  <mergeCells count="14">
    <mergeCell ref="A435:J435"/>
    <mergeCell ref="A4:J4"/>
    <mergeCell ref="A431:C431"/>
    <mergeCell ref="F431:H431"/>
    <mergeCell ref="I431:J431"/>
    <mergeCell ref="A432:C432"/>
    <mergeCell ref="F432:H432"/>
    <mergeCell ref="I432:J432"/>
    <mergeCell ref="E1:F1"/>
    <mergeCell ref="H1:I1"/>
    <mergeCell ref="E2:F2"/>
    <mergeCell ref="H2:I2"/>
    <mergeCell ref="A433:C433"/>
    <mergeCell ref="F433:H433"/>
  </mergeCells>
  <pageMargins left="0.51181102362204722" right="0.51181102362204722" top="0.98425196850393704" bottom="0.98425196850393704" header="0.51181102362204722" footer="0.51181102362204722"/>
  <pageSetup paperSize="9" scale="80" fitToHeight="0" orientation="landscape" r:id="rId1"/>
  <rowBreaks count="1" manualBreakCount="1">
    <brk id="40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showOutlineSymbols="0" showWhiteSpace="0" view="pageBreakPreview" zoomScale="70" zoomScaleNormal="70" zoomScaleSheetLayoutView="70" workbookViewId="0">
      <selection activeCell="F28" sqref="F28"/>
    </sheetView>
  </sheetViews>
  <sheetFormatPr defaultRowHeight="14.25" x14ac:dyDescent="0.2"/>
  <cols>
    <col min="1" max="1" width="20" style="49" bestFit="1" customWidth="1"/>
    <col min="2" max="2" width="60" style="49" bestFit="1" customWidth="1"/>
    <col min="3" max="3" width="20" style="49" bestFit="1" customWidth="1"/>
    <col min="4" max="30" width="12" style="49" bestFit="1" customWidth="1"/>
    <col min="31" max="16384" width="9" style="49"/>
  </cols>
  <sheetData>
    <row r="1" spans="1:14" ht="15" x14ac:dyDescent="0.2">
      <c r="A1" s="52"/>
      <c r="B1" s="52" t="s">
        <v>0</v>
      </c>
      <c r="C1" s="52" t="s">
        <v>1</v>
      </c>
      <c r="D1" s="86" t="s">
        <v>2</v>
      </c>
      <c r="E1" s="86"/>
      <c r="F1" s="86" t="s">
        <v>1188</v>
      </c>
      <c r="G1" s="86"/>
    </row>
    <row r="2" spans="1:14" ht="95.1" customHeight="1" x14ac:dyDescent="0.2">
      <c r="A2" s="53"/>
      <c r="B2" s="53" t="s">
        <v>1189</v>
      </c>
      <c r="C2" s="53" t="s">
        <v>3</v>
      </c>
      <c r="D2" s="84" t="s">
        <v>4</v>
      </c>
      <c r="E2" s="84"/>
      <c r="F2" s="84" t="s">
        <v>1190</v>
      </c>
      <c r="G2" s="84"/>
    </row>
    <row r="3" spans="1:14" s="50" customFormat="1" x14ac:dyDescent="0.2">
      <c r="A3" s="54"/>
      <c r="B3" s="54"/>
      <c r="C3" s="54"/>
      <c r="D3" s="54"/>
      <c r="E3" s="54"/>
      <c r="F3" s="54"/>
      <c r="G3" s="54"/>
    </row>
    <row r="4" spans="1:14" s="50" customFormat="1" x14ac:dyDescent="0.2">
      <c r="A4" s="54"/>
      <c r="B4" s="54"/>
      <c r="C4" s="54"/>
      <c r="D4" s="54"/>
      <c r="E4" s="54"/>
      <c r="F4" s="54"/>
      <c r="G4" s="54"/>
    </row>
    <row r="5" spans="1:14" ht="15" customHeight="1" x14ac:dyDescent="0.2">
      <c r="A5" s="89" t="s">
        <v>1209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5" x14ac:dyDescent="0.2">
      <c r="A6" s="55" t="s">
        <v>5</v>
      </c>
      <c r="B6" s="55" t="s">
        <v>8</v>
      </c>
      <c r="C6" s="56" t="s">
        <v>1191</v>
      </c>
      <c r="D6" s="56" t="s">
        <v>1192</v>
      </c>
      <c r="E6" s="56" t="s">
        <v>1193</v>
      </c>
      <c r="F6" s="56" t="s">
        <v>1194</v>
      </c>
      <c r="G6" s="56" t="s">
        <v>1195</v>
      </c>
      <c r="H6" s="56" t="s">
        <v>1196</v>
      </c>
      <c r="I6" s="56" t="s">
        <v>1197</v>
      </c>
      <c r="J6" s="56" t="s">
        <v>1198</v>
      </c>
      <c r="K6" s="56" t="s">
        <v>1199</v>
      </c>
      <c r="L6" s="56" t="s">
        <v>1200</v>
      </c>
      <c r="M6" s="56" t="s">
        <v>1201</v>
      </c>
    </row>
    <row r="7" spans="1:14" ht="15" thickBot="1" x14ac:dyDescent="0.25">
      <c r="A7" s="82" t="s">
        <v>14</v>
      </c>
      <c r="B7" s="80" t="s">
        <v>15</v>
      </c>
      <c r="C7" s="65">
        <f>SUM(D7:M7)</f>
        <v>1.0000000000000002</v>
      </c>
      <c r="D7" s="66">
        <v>0.3</v>
      </c>
      <c r="E7" s="66">
        <v>0.25</v>
      </c>
      <c r="F7" s="66">
        <v>0.1</v>
      </c>
      <c r="G7" s="66">
        <v>0.05</v>
      </c>
      <c r="H7" s="66">
        <v>0.05</v>
      </c>
      <c r="I7" s="66">
        <v>0.05</v>
      </c>
      <c r="J7" s="66">
        <v>0.05</v>
      </c>
      <c r="K7" s="66">
        <v>0.05</v>
      </c>
      <c r="L7" s="66">
        <v>0.05</v>
      </c>
      <c r="M7" s="66">
        <v>0.05</v>
      </c>
    </row>
    <row r="8" spans="1:14" ht="15.75" thickTop="1" thickBot="1" x14ac:dyDescent="0.25">
      <c r="A8" s="83"/>
      <c r="B8" s="81"/>
      <c r="C8" s="64">
        <f>'Orçamento Sintético'!J6</f>
        <v>244914.69000000012</v>
      </c>
      <c r="D8" s="67">
        <v>73474.407000000036</v>
      </c>
      <c r="E8" s="67">
        <v>61228.67250000003</v>
      </c>
      <c r="F8" s="67">
        <v>24491.469000000012</v>
      </c>
      <c r="G8" s="67">
        <v>12245.734500000006</v>
      </c>
      <c r="H8" s="67">
        <v>12245.734500000006</v>
      </c>
      <c r="I8" s="67">
        <v>12245.734500000006</v>
      </c>
      <c r="J8" s="67">
        <v>12245.734500000006</v>
      </c>
      <c r="K8" s="67">
        <v>12245.734500000006</v>
      </c>
      <c r="L8" s="67">
        <v>12245.734500000006</v>
      </c>
      <c r="M8" s="67">
        <v>12245.734500000006</v>
      </c>
      <c r="N8" s="70">
        <f>SUM(D8:M8)-C8</f>
        <v>0</v>
      </c>
    </row>
    <row r="9" spans="1:14" ht="15.75" thickTop="1" thickBot="1" x14ac:dyDescent="0.25">
      <c r="A9" s="82" t="s">
        <v>145</v>
      </c>
      <c r="B9" s="80" t="s">
        <v>146</v>
      </c>
      <c r="C9" s="65">
        <f>SUM(D9:M9)</f>
        <v>1</v>
      </c>
      <c r="D9" s="63">
        <v>0.35</v>
      </c>
      <c r="E9" s="63">
        <v>0.35</v>
      </c>
      <c r="F9" s="63">
        <v>0.15</v>
      </c>
      <c r="G9" s="63">
        <v>0.1</v>
      </c>
      <c r="H9" s="63">
        <v>0.05</v>
      </c>
      <c r="I9" s="57" t="s">
        <v>1202</v>
      </c>
      <c r="J9" s="57" t="s">
        <v>1202</v>
      </c>
      <c r="K9" s="57" t="s">
        <v>1202</v>
      </c>
      <c r="L9" s="57" t="s">
        <v>1202</v>
      </c>
      <c r="M9" s="57" t="s">
        <v>1202</v>
      </c>
    </row>
    <row r="10" spans="1:14" ht="15.75" thickTop="1" thickBot="1" x14ac:dyDescent="0.25">
      <c r="A10" s="83"/>
      <c r="B10" s="81"/>
      <c r="C10" s="68">
        <f>'Orçamento Sintético'!J48</f>
        <v>30148.509999999995</v>
      </c>
      <c r="D10" s="69">
        <v>10551.978499999997</v>
      </c>
      <c r="E10" s="69">
        <v>10551.978499999997</v>
      </c>
      <c r="F10" s="69">
        <v>4522.276499999999</v>
      </c>
      <c r="G10" s="69">
        <v>3014.8509999999997</v>
      </c>
      <c r="H10" s="69">
        <v>1507.4254999999998</v>
      </c>
      <c r="I10" s="57"/>
      <c r="J10" s="57"/>
      <c r="K10" s="57"/>
      <c r="L10" s="57"/>
      <c r="M10" s="57"/>
      <c r="N10" s="70">
        <f>SUM(D10:M10)-C10</f>
        <v>0</v>
      </c>
    </row>
    <row r="11" spans="1:14" ht="15.75" thickTop="1" thickBot="1" x14ac:dyDescent="0.25">
      <c r="A11" s="82" t="s">
        <v>169</v>
      </c>
      <c r="B11" s="80" t="s">
        <v>170</v>
      </c>
      <c r="C11" s="65">
        <f>SUM(D11:M11)</f>
        <v>1</v>
      </c>
      <c r="D11" s="63">
        <v>0.1</v>
      </c>
      <c r="E11" s="63">
        <v>0.35</v>
      </c>
      <c r="F11" s="63">
        <v>0.4</v>
      </c>
      <c r="G11" s="63">
        <v>0.15</v>
      </c>
      <c r="H11" s="57" t="s">
        <v>1202</v>
      </c>
      <c r="I11" s="57" t="s">
        <v>1202</v>
      </c>
      <c r="J11" s="57" t="s">
        <v>1202</v>
      </c>
      <c r="K11" s="57" t="s">
        <v>1202</v>
      </c>
      <c r="L11" s="57" t="s">
        <v>1202</v>
      </c>
      <c r="M11" s="57" t="s">
        <v>1202</v>
      </c>
    </row>
    <row r="12" spans="1:14" ht="15.75" thickTop="1" thickBot="1" x14ac:dyDescent="0.25">
      <c r="A12" s="83"/>
      <c r="B12" s="81"/>
      <c r="C12" s="68">
        <f>'Orçamento Sintético'!J57</f>
        <v>95105.050000000017</v>
      </c>
      <c r="D12" s="69">
        <v>9510.5050000000028</v>
      </c>
      <c r="E12" s="69">
        <v>33286.767500000002</v>
      </c>
      <c r="F12" s="69">
        <v>38042.020000000011</v>
      </c>
      <c r="G12" s="69">
        <v>14265.757500000002</v>
      </c>
      <c r="H12" s="62"/>
      <c r="I12" s="62"/>
      <c r="J12" s="57"/>
      <c r="K12" s="57"/>
      <c r="L12" s="57"/>
      <c r="M12" s="57"/>
      <c r="N12" s="70">
        <f>SUM(D12:M12)-C12</f>
        <v>0</v>
      </c>
    </row>
    <row r="13" spans="1:14" ht="15.75" thickTop="1" thickBot="1" x14ac:dyDescent="0.25">
      <c r="A13" s="82" t="s">
        <v>214</v>
      </c>
      <c r="B13" s="80" t="s">
        <v>215</v>
      </c>
      <c r="C13" s="65">
        <f>SUM(D13:M13)</f>
        <v>0.99999999999999989</v>
      </c>
      <c r="D13" s="57" t="s">
        <v>1202</v>
      </c>
      <c r="E13" s="63">
        <v>0.15</v>
      </c>
      <c r="F13" s="63">
        <v>0.2</v>
      </c>
      <c r="G13" s="63">
        <v>0.3</v>
      </c>
      <c r="H13" s="63">
        <v>0.25</v>
      </c>
      <c r="I13" s="63">
        <v>0.1</v>
      </c>
      <c r="J13" s="57" t="s">
        <v>1202</v>
      </c>
      <c r="K13" s="57" t="s">
        <v>1202</v>
      </c>
      <c r="L13" s="57" t="s">
        <v>1202</v>
      </c>
      <c r="M13" s="57" t="s">
        <v>1202</v>
      </c>
    </row>
    <row r="14" spans="1:14" ht="15.75" thickTop="1" thickBot="1" x14ac:dyDescent="0.25">
      <c r="A14" s="83"/>
      <c r="B14" s="81"/>
      <c r="C14" s="68">
        <f>'Orçamento Sintético'!J73</f>
        <v>172401.68</v>
      </c>
      <c r="D14" s="57"/>
      <c r="E14" s="69">
        <v>25860.251999999997</v>
      </c>
      <c r="F14" s="69">
        <v>34480.336000000003</v>
      </c>
      <c r="G14" s="69">
        <v>51720.503999999994</v>
      </c>
      <c r="H14" s="69">
        <v>43100.42</v>
      </c>
      <c r="I14" s="69">
        <v>17240.168000000001</v>
      </c>
      <c r="J14" s="57"/>
      <c r="K14" s="57"/>
      <c r="L14" s="57"/>
      <c r="M14" s="57"/>
      <c r="N14" s="70">
        <f>SUM(D14:M14)-C14</f>
        <v>0</v>
      </c>
    </row>
    <row r="15" spans="1:14" ht="15.75" thickTop="1" thickBot="1" x14ac:dyDescent="0.25">
      <c r="A15" s="82" t="s">
        <v>273</v>
      </c>
      <c r="B15" s="80" t="s">
        <v>274</v>
      </c>
      <c r="C15" s="65">
        <f>SUM(D15:M15)</f>
        <v>1.0000000000000002</v>
      </c>
      <c r="D15" s="57" t="s">
        <v>1202</v>
      </c>
      <c r="E15" s="63">
        <v>0.1</v>
      </c>
      <c r="F15" s="63">
        <v>0.2</v>
      </c>
      <c r="G15" s="63">
        <v>0.4</v>
      </c>
      <c r="H15" s="63">
        <v>0.2</v>
      </c>
      <c r="I15" s="63">
        <v>0.1</v>
      </c>
      <c r="J15" s="57" t="s">
        <v>1202</v>
      </c>
      <c r="K15" s="57" t="s">
        <v>1202</v>
      </c>
      <c r="L15" s="57" t="s">
        <v>1202</v>
      </c>
      <c r="M15" s="57" t="s">
        <v>1202</v>
      </c>
    </row>
    <row r="16" spans="1:14" ht="15.75" thickTop="1" thickBot="1" x14ac:dyDescent="0.25">
      <c r="A16" s="83"/>
      <c r="B16" s="81"/>
      <c r="C16" s="68">
        <f>'Orçamento Sintético'!J94</f>
        <v>97965.89</v>
      </c>
      <c r="D16" s="57"/>
      <c r="E16" s="69">
        <v>9796.5889999999999</v>
      </c>
      <c r="F16" s="69">
        <v>19593.178</v>
      </c>
      <c r="G16" s="69">
        <v>39186.356</v>
      </c>
      <c r="H16" s="69">
        <v>19593.178</v>
      </c>
      <c r="I16" s="69">
        <v>9796.5889999999999</v>
      </c>
      <c r="J16" s="62"/>
      <c r="K16" s="62"/>
      <c r="L16" s="62"/>
      <c r="M16" s="57"/>
      <c r="N16" s="70">
        <f>SUM(D16:M16)-C16</f>
        <v>0</v>
      </c>
    </row>
    <row r="17" spans="1:14" ht="15.75" thickTop="1" thickBot="1" x14ac:dyDescent="0.25">
      <c r="A17" s="82" t="s">
        <v>284</v>
      </c>
      <c r="B17" s="80" t="s">
        <v>285</v>
      </c>
      <c r="C17" s="65">
        <f>SUM(D17:M17)</f>
        <v>1</v>
      </c>
      <c r="D17" s="57" t="s">
        <v>1202</v>
      </c>
      <c r="E17" s="57" t="s">
        <v>1202</v>
      </c>
      <c r="F17" s="57" t="s">
        <v>1202</v>
      </c>
      <c r="G17" s="57" t="s">
        <v>1202</v>
      </c>
      <c r="H17" s="63">
        <v>0.15</v>
      </c>
      <c r="I17" s="63">
        <v>0.15</v>
      </c>
      <c r="J17" s="63">
        <v>0.2</v>
      </c>
      <c r="K17" s="63">
        <v>0.3</v>
      </c>
      <c r="L17" s="63">
        <v>0.2</v>
      </c>
      <c r="M17" s="57" t="s">
        <v>1202</v>
      </c>
    </row>
    <row r="18" spans="1:14" ht="15.75" thickTop="1" thickBot="1" x14ac:dyDescent="0.25">
      <c r="A18" s="83"/>
      <c r="B18" s="81"/>
      <c r="C18" s="68">
        <f>'Orçamento Sintético'!J99</f>
        <v>94547.43</v>
      </c>
      <c r="D18" s="57"/>
      <c r="E18" s="57"/>
      <c r="F18" s="57"/>
      <c r="G18" s="57"/>
      <c r="H18" s="69">
        <v>14182.114499999998</v>
      </c>
      <c r="I18" s="69">
        <v>14182.114499999998</v>
      </c>
      <c r="J18" s="69">
        <v>18909.486000000001</v>
      </c>
      <c r="K18" s="69">
        <v>28364.228999999996</v>
      </c>
      <c r="L18" s="69">
        <v>18909.486000000001</v>
      </c>
      <c r="M18" s="57"/>
      <c r="N18" s="70">
        <f>SUM(D18:M18)-C18</f>
        <v>0</v>
      </c>
    </row>
    <row r="19" spans="1:14" ht="15.75" thickTop="1" thickBot="1" x14ac:dyDescent="0.25">
      <c r="A19" s="82" t="s">
        <v>322</v>
      </c>
      <c r="B19" s="80" t="s">
        <v>323</v>
      </c>
      <c r="C19" s="65">
        <f>SUM(D19:M19)</f>
        <v>1</v>
      </c>
      <c r="D19" s="57" t="s">
        <v>1202</v>
      </c>
      <c r="E19" s="57" t="s">
        <v>1202</v>
      </c>
      <c r="F19" s="57" t="s">
        <v>1202</v>
      </c>
      <c r="G19" s="57" t="s">
        <v>1202</v>
      </c>
      <c r="H19" s="63">
        <v>0.3</v>
      </c>
      <c r="I19" s="63">
        <v>0.25</v>
      </c>
      <c r="J19" s="63">
        <v>0.35</v>
      </c>
      <c r="K19" s="63">
        <v>0.1</v>
      </c>
      <c r="L19" s="57" t="s">
        <v>1202</v>
      </c>
      <c r="M19" s="57" t="s">
        <v>1202</v>
      </c>
    </row>
    <row r="20" spans="1:14" ht="15.75" thickTop="1" thickBot="1" x14ac:dyDescent="0.25">
      <c r="A20" s="83"/>
      <c r="B20" s="81"/>
      <c r="C20" s="68">
        <f>'Orçamento Sintético'!J113</f>
        <v>92531.15</v>
      </c>
      <c r="D20" s="57"/>
      <c r="E20" s="57"/>
      <c r="F20" s="62"/>
      <c r="G20" s="62"/>
      <c r="H20" s="69">
        <v>27759.344999999998</v>
      </c>
      <c r="I20" s="69">
        <v>23132.787499999999</v>
      </c>
      <c r="J20" s="69">
        <v>32385.902499999997</v>
      </c>
      <c r="K20" s="69">
        <v>9253.1149999999998</v>
      </c>
      <c r="L20" s="62"/>
      <c r="M20" s="57"/>
      <c r="N20" s="70">
        <f>SUM(D20:M20)-C20</f>
        <v>0</v>
      </c>
    </row>
    <row r="21" spans="1:14" ht="15.75" thickTop="1" thickBot="1" x14ac:dyDescent="0.25">
      <c r="A21" s="82" t="s">
        <v>352</v>
      </c>
      <c r="B21" s="80" t="s">
        <v>353</v>
      </c>
      <c r="C21" s="65">
        <f>SUM(D21:M21)</f>
        <v>1.0000000000000002</v>
      </c>
      <c r="D21" s="57" t="s">
        <v>1202</v>
      </c>
      <c r="E21" s="57" t="s">
        <v>1202</v>
      </c>
      <c r="F21" s="63">
        <v>0.1</v>
      </c>
      <c r="G21" s="63">
        <v>0.1</v>
      </c>
      <c r="H21" s="63">
        <v>0.2</v>
      </c>
      <c r="I21" s="63">
        <v>0.2</v>
      </c>
      <c r="J21" s="63">
        <v>0.15</v>
      </c>
      <c r="K21" s="63">
        <v>0.15</v>
      </c>
      <c r="L21" s="63">
        <v>0.1</v>
      </c>
      <c r="M21" s="57" t="s">
        <v>1202</v>
      </c>
    </row>
    <row r="22" spans="1:14" ht="15.75" thickTop="1" thickBot="1" x14ac:dyDescent="0.25">
      <c r="A22" s="83"/>
      <c r="B22" s="81"/>
      <c r="C22" s="68">
        <f>'Orçamento Sintético'!J124</f>
        <v>118985.14999999998</v>
      </c>
      <c r="D22" s="57"/>
      <c r="E22" s="57"/>
      <c r="F22" s="69">
        <v>11898.514999999999</v>
      </c>
      <c r="G22" s="69">
        <v>11898.514999999999</v>
      </c>
      <c r="H22" s="69">
        <v>23797.03</v>
      </c>
      <c r="I22" s="69">
        <v>23797.03</v>
      </c>
      <c r="J22" s="69">
        <v>17847.772499999995</v>
      </c>
      <c r="K22" s="69">
        <v>17847.772499999995</v>
      </c>
      <c r="L22" s="69">
        <v>11898.514999999999</v>
      </c>
      <c r="M22" s="57"/>
      <c r="N22" s="70">
        <f>SUM(D22:M22)-C22</f>
        <v>0</v>
      </c>
    </row>
    <row r="23" spans="1:14" ht="15.75" thickTop="1" thickBot="1" x14ac:dyDescent="0.25">
      <c r="A23" s="82" t="s">
        <v>381</v>
      </c>
      <c r="B23" s="80" t="s">
        <v>382</v>
      </c>
      <c r="C23" s="65">
        <f>SUM(D23:M23)</f>
        <v>1</v>
      </c>
      <c r="D23" s="57" t="s">
        <v>1202</v>
      </c>
      <c r="E23" s="57" t="s">
        <v>1202</v>
      </c>
      <c r="F23" s="57" t="s">
        <v>1202</v>
      </c>
      <c r="G23" s="57" t="s">
        <v>1202</v>
      </c>
      <c r="H23" s="63">
        <v>0.2</v>
      </c>
      <c r="I23" s="63">
        <v>0.2</v>
      </c>
      <c r="J23" s="63">
        <v>0.2</v>
      </c>
      <c r="K23" s="63">
        <v>0.25</v>
      </c>
      <c r="L23" s="63">
        <v>0.15</v>
      </c>
      <c r="M23" s="57" t="s">
        <v>1202</v>
      </c>
    </row>
    <row r="24" spans="1:14" ht="15.75" thickTop="1" thickBot="1" x14ac:dyDescent="0.25">
      <c r="A24" s="83"/>
      <c r="B24" s="81"/>
      <c r="C24" s="68">
        <f>'Orçamento Sintético'!J135</f>
        <v>186233.17999999996</v>
      </c>
      <c r="D24" s="57"/>
      <c r="E24" s="57"/>
      <c r="F24" s="57"/>
      <c r="G24" s="57"/>
      <c r="H24" s="69">
        <v>37246.635999999991</v>
      </c>
      <c r="I24" s="69">
        <v>37246.635999999991</v>
      </c>
      <c r="J24" s="69">
        <v>37246.635999999991</v>
      </c>
      <c r="K24" s="69">
        <v>46558.294999999991</v>
      </c>
      <c r="L24" s="69">
        <v>27934.976999999995</v>
      </c>
      <c r="M24" s="62"/>
      <c r="N24" s="70">
        <f>SUM(D24:M24)-C24</f>
        <v>0</v>
      </c>
    </row>
    <row r="25" spans="1:14" ht="15.75" thickTop="1" thickBot="1" x14ac:dyDescent="0.25">
      <c r="A25" s="82" t="s">
        <v>419</v>
      </c>
      <c r="B25" s="80" t="s">
        <v>420</v>
      </c>
      <c r="C25" s="65">
        <f>SUM(D25:M25)</f>
        <v>1</v>
      </c>
      <c r="D25" s="57" t="s">
        <v>1202</v>
      </c>
      <c r="E25" s="57" t="s">
        <v>1202</v>
      </c>
      <c r="F25" s="57" t="s">
        <v>1202</v>
      </c>
      <c r="G25" s="57" t="s">
        <v>1202</v>
      </c>
      <c r="H25" s="57" t="s">
        <v>1202</v>
      </c>
      <c r="I25" s="63">
        <v>0.1</v>
      </c>
      <c r="J25" s="63">
        <v>0.2</v>
      </c>
      <c r="K25" s="63">
        <v>0.4</v>
      </c>
      <c r="L25" s="63">
        <v>0.25</v>
      </c>
      <c r="M25" s="63">
        <v>0.05</v>
      </c>
    </row>
    <row r="26" spans="1:14" ht="15.75" thickTop="1" thickBot="1" x14ac:dyDescent="0.25">
      <c r="A26" s="83"/>
      <c r="B26" s="81"/>
      <c r="C26" s="68">
        <f>'Orçamento Sintético'!J149</f>
        <v>89746.97</v>
      </c>
      <c r="D26" s="57"/>
      <c r="E26" s="57"/>
      <c r="F26" s="57"/>
      <c r="G26" s="57"/>
      <c r="H26" s="62"/>
      <c r="I26" s="69">
        <v>8974.6970000000001</v>
      </c>
      <c r="J26" s="69">
        <v>17949.394</v>
      </c>
      <c r="K26" s="69">
        <v>35898.788</v>
      </c>
      <c r="L26" s="69">
        <v>22436.7425</v>
      </c>
      <c r="M26" s="69">
        <v>4487.3485000000001</v>
      </c>
      <c r="N26" s="70">
        <f>SUM(D26:M26)-C26</f>
        <v>0</v>
      </c>
    </row>
    <row r="27" spans="1:14" ht="15.75" thickTop="1" thickBot="1" x14ac:dyDescent="0.25">
      <c r="A27" s="82" t="s">
        <v>448</v>
      </c>
      <c r="B27" s="80" t="s">
        <v>449</v>
      </c>
      <c r="C27" s="65">
        <f>SUM(D27:M27)</f>
        <v>1</v>
      </c>
      <c r="D27" s="57" t="s">
        <v>1202</v>
      </c>
      <c r="E27" s="57" t="s">
        <v>1202</v>
      </c>
      <c r="F27" s="57" t="s">
        <v>1202</v>
      </c>
      <c r="G27" s="57" t="s">
        <v>1202</v>
      </c>
      <c r="H27" s="63">
        <v>0.05</v>
      </c>
      <c r="I27" s="63">
        <v>0.05</v>
      </c>
      <c r="J27" s="63">
        <v>0.15</v>
      </c>
      <c r="K27" s="63">
        <v>0.2</v>
      </c>
      <c r="L27" s="63">
        <v>0.35</v>
      </c>
      <c r="M27" s="63">
        <v>0.2</v>
      </c>
    </row>
    <row r="28" spans="1:14" ht="15.75" thickTop="1" thickBot="1" x14ac:dyDescent="0.25">
      <c r="A28" s="83"/>
      <c r="B28" s="81"/>
      <c r="C28" s="68">
        <f>'Orçamento Sintético'!J160</f>
        <v>13317.48</v>
      </c>
      <c r="D28" s="57"/>
      <c r="E28" s="57"/>
      <c r="F28" s="57"/>
      <c r="G28" s="57"/>
      <c r="H28" s="69">
        <v>665.87400000000002</v>
      </c>
      <c r="I28" s="69">
        <v>665.87400000000002</v>
      </c>
      <c r="J28" s="69">
        <v>1997.6219999999998</v>
      </c>
      <c r="K28" s="69">
        <v>2663.4960000000001</v>
      </c>
      <c r="L28" s="69">
        <v>4661.1179999999995</v>
      </c>
      <c r="M28" s="69">
        <v>2663.4960000000001</v>
      </c>
      <c r="N28" s="70">
        <f>SUM(D28:M28)-C28</f>
        <v>0</v>
      </c>
    </row>
    <row r="29" spans="1:14" ht="15.75" thickTop="1" thickBot="1" x14ac:dyDescent="0.25">
      <c r="A29" s="82" t="s">
        <v>528</v>
      </c>
      <c r="B29" s="80" t="s">
        <v>529</v>
      </c>
      <c r="C29" s="65">
        <f>SUM(D29:M29)</f>
        <v>0.99999999999999989</v>
      </c>
      <c r="D29" s="57" t="s">
        <v>1202</v>
      </c>
      <c r="E29" s="57" t="s">
        <v>1202</v>
      </c>
      <c r="F29" s="57" t="s">
        <v>1202</v>
      </c>
      <c r="G29" s="57" t="s">
        <v>1202</v>
      </c>
      <c r="H29" s="57" t="s">
        <v>1202</v>
      </c>
      <c r="I29" s="63">
        <v>0.1</v>
      </c>
      <c r="J29" s="63">
        <v>0.1</v>
      </c>
      <c r="K29" s="63">
        <v>0.15</v>
      </c>
      <c r="L29" s="63">
        <v>0.3</v>
      </c>
      <c r="M29" s="63">
        <v>0.35</v>
      </c>
      <c r="N29" s="70"/>
    </row>
    <row r="30" spans="1:14" ht="15.75" thickTop="1" thickBot="1" x14ac:dyDescent="0.25">
      <c r="A30" s="83"/>
      <c r="B30" s="81"/>
      <c r="C30" s="68">
        <f>'Orçamento Sintético'!J188</f>
        <v>17756.960000000003</v>
      </c>
      <c r="D30" s="57"/>
      <c r="E30" s="57"/>
      <c r="F30" s="57"/>
      <c r="G30" s="57"/>
      <c r="H30" s="57"/>
      <c r="I30" s="69">
        <v>1775.6960000000004</v>
      </c>
      <c r="J30" s="69">
        <v>1775.6960000000004</v>
      </c>
      <c r="K30" s="69">
        <v>2663.5440000000003</v>
      </c>
      <c r="L30" s="69">
        <v>5327.0880000000006</v>
      </c>
      <c r="M30" s="69">
        <v>6214.9360000000006</v>
      </c>
      <c r="N30" s="70">
        <f>SUM(D30:M30)-C30</f>
        <v>0</v>
      </c>
    </row>
    <row r="31" spans="1:14" ht="15.75" thickTop="1" thickBot="1" x14ac:dyDescent="0.25">
      <c r="A31" s="82" t="s">
        <v>588</v>
      </c>
      <c r="B31" s="80" t="s">
        <v>589</v>
      </c>
      <c r="C31" s="65">
        <f>SUM(D31:M31)</f>
        <v>1</v>
      </c>
      <c r="D31" s="57" t="s">
        <v>1202</v>
      </c>
      <c r="E31" s="57" t="s">
        <v>1202</v>
      </c>
      <c r="F31" s="57" t="s">
        <v>1202</v>
      </c>
      <c r="G31" s="57" t="s">
        <v>1202</v>
      </c>
      <c r="H31" s="57" t="s">
        <v>1202</v>
      </c>
      <c r="I31" s="57" t="s">
        <v>1202</v>
      </c>
      <c r="J31" s="57" t="s">
        <v>1202</v>
      </c>
      <c r="K31" s="63">
        <v>0.1</v>
      </c>
      <c r="L31" s="63">
        <v>0.45</v>
      </c>
      <c r="M31" s="63">
        <v>0.45</v>
      </c>
    </row>
    <row r="32" spans="1:14" ht="15.75" thickTop="1" thickBot="1" x14ac:dyDescent="0.25">
      <c r="A32" s="83"/>
      <c r="B32" s="81"/>
      <c r="C32" s="68">
        <f>'Orçamento Sintético'!J210</f>
        <v>9591.31</v>
      </c>
      <c r="D32" s="57"/>
      <c r="E32" s="57"/>
      <c r="F32" s="57"/>
      <c r="G32" s="57"/>
      <c r="H32" s="62"/>
      <c r="I32" s="62"/>
      <c r="J32" s="62"/>
      <c r="K32" s="69">
        <v>959.13099999999997</v>
      </c>
      <c r="L32" s="69">
        <v>4316.0895</v>
      </c>
      <c r="M32" s="69">
        <v>4316.0895</v>
      </c>
      <c r="N32" s="70">
        <f>SUM(D32:M32)-C32</f>
        <v>0</v>
      </c>
    </row>
    <row r="33" spans="1:14" ht="15.75" thickTop="1" thickBot="1" x14ac:dyDescent="0.25">
      <c r="A33" s="82" t="s">
        <v>610</v>
      </c>
      <c r="B33" s="80" t="s">
        <v>611</v>
      </c>
      <c r="C33" s="65">
        <f>SUM(D33:M33)</f>
        <v>1</v>
      </c>
      <c r="D33" s="57" t="s">
        <v>1202</v>
      </c>
      <c r="E33" s="57" t="s">
        <v>1202</v>
      </c>
      <c r="F33" s="57" t="s">
        <v>1202</v>
      </c>
      <c r="G33" s="57" t="s">
        <v>1202</v>
      </c>
      <c r="H33" s="63">
        <v>0.1</v>
      </c>
      <c r="I33" s="63">
        <v>0.2</v>
      </c>
      <c r="J33" s="63">
        <v>0.2</v>
      </c>
      <c r="K33" s="63">
        <v>0.15</v>
      </c>
      <c r="L33" s="63">
        <v>0.15</v>
      </c>
      <c r="M33" s="63">
        <v>0.2</v>
      </c>
      <c r="N33" s="70"/>
    </row>
    <row r="34" spans="1:14" ht="15.75" thickTop="1" thickBot="1" x14ac:dyDescent="0.25">
      <c r="A34" s="83"/>
      <c r="B34" s="81"/>
      <c r="C34" s="68">
        <f>'Orçamento Sintético'!J220</f>
        <v>240466.16</v>
      </c>
      <c r="D34" s="57"/>
      <c r="E34" s="57"/>
      <c r="F34" s="57"/>
      <c r="G34" s="57"/>
      <c r="H34" s="69">
        <v>24046.616000000002</v>
      </c>
      <c r="I34" s="69">
        <v>48093.232000000004</v>
      </c>
      <c r="J34" s="69">
        <v>48093.232000000004</v>
      </c>
      <c r="K34" s="69">
        <v>36069.923999999999</v>
      </c>
      <c r="L34" s="69">
        <v>36069.923999999999</v>
      </c>
      <c r="M34" s="69">
        <v>48093.232000000004</v>
      </c>
      <c r="N34" s="70">
        <f>SUM(D34:M34)-C34</f>
        <v>0</v>
      </c>
    </row>
    <row r="35" spans="1:14" ht="15.75" thickTop="1" thickBot="1" x14ac:dyDescent="0.25">
      <c r="A35" s="82" t="s">
        <v>808</v>
      </c>
      <c r="B35" s="80" t="s">
        <v>809</v>
      </c>
      <c r="C35" s="65">
        <f>SUM(D35:M35)</f>
        <v>1</v>
      </c>
      <c r="D35" s="57" t="s">
        <v>1202</v>
      </c>
      <c r="E35" s="57" t="s">
        <v>1202</v>
      </c>
      <c r="F35" s="57" t="s">
        <v>1202</v>
      </c>
      <c r="G35" s="57" t="s">
        <v>1202</v>
      </c>
      <c r="H35" s="57" t="s">
        <v>1202</v>
      </c>
      <c r="I35" s="57" t="s">
        <v>1202</v>
      </c>
      <c r="J35" s="63">
        <v>0.1</v>
      </c>
      <c r="K35" s="63">
        <v>0.3</v>
      </c>
      <c r="L35" s="63">
        <v>0.2</v>
      </c>
      <c r="M35" s="63">
        <v>0.4</v>
      </c>
    </row>
    <row r="36" spans="1:14" ht="15.75" thickTop="1" thickBot="1" x14ac:dyDescent="0.25">
      <c r="A36" s="83"/>
      <c r="B36" s="81"/>
      <c r="C36" s="68">
        <f>'Orçamento Sintético'!J288</f>
        <v>108107.15999999999</v>
      </c>
      <c r="D36" s="57"/>
      <c r="E36" s="57"/>
      <c r="F36" s="57"/>
      <c r="G36" s="57"/>
      <c r="H36" s="62"/>
      <c r="I36" s="62"/>
      <c r="J36" s="69">
        <v>10810.716</v>
      </c>
      <c r="K36" s="69">
        <v>32432.147999999994</v>
      </c>
      <c r="L36" s="69">
        <v>21621.432000000001</v>
      </c>
      <c r="M36" s="69">
        <v>43242.864000000001</v>
      </c>
      <c r="N36" s="70">
        <f>SUM(D36:M36)-C36</f>
        <v>0</v>
      </c>
    </row>
    <row r="37" spans="1:14" ht="15.75" thickTop="1" thickBot="1" x14ac:dyDescent="0.25">
      <c r="A37" s="82" t="s">
        <v>864</v>
      </c>
      <c r="B37" s="80" t="s">
        <v>865</v>
      </c>
      <c r="C37" s="65">
        <f>SUM(D37:M37)</f>
        <v>1</v>
      </c>
      <c r="D37" s="57" t="s">
        <v>1202</v>
      </c>
      <c r="E37" s="57" t="s">
        <v>1202</v>
      </c>
      <c r="F37" s="57" t="s">
        <v>1202</v>
      </c>
      <c r="G37" s="57" t="s">
        <v>1202</v>
      </c>
      <c r="H37" s="63">
        <v>0.2</v>
      </c>
      <c r="I37" s="63">
        <v>0.15</v>
      </c>
      <c r="J37" s="63">
        <v>0.15</v>
      </c>
      <c r="K37" s="63">
        <v>0.1</v>
      </c>
      <c r="L37" s="63">
        <v>0.2</v>
      </c>
      <c r="M37" s="63">
        <v>0.2</v>
      </c>
    </row>
    <row r="38" spans="1:14" ht="15.75" thickTop="1" thickBot="1" x14ac:dyDescent="0.25">
      <c r="A38" s="83"/>
      <c r="B38" s="81"/>
      <c r="C38" s="68">
        <f>'Orçamento Sintético'!J309</f>
        <v>137901.51000000004</v>
      </c>
      <c r="D38" s="57"/>
      <c r="E38" s="57"/>
      <c r="F38" s="57"/>
      <c r="G38" s="57"/>
      <c r="H38" s="69">
        <v>27580.302000000011</v>
      </c>
      <c r="I38" s="69">
        <v>20685.226500000004</v>
      </c>
      <c r="J38" s="69">
        <v>20685.226500000004</v>
      </c>
      <c r="K38" s="69">
        <v>13790.151000000005</v>
      </c>
      <c r="L38" s="69">
        <v>27580.302000000011</v>
      </c>
      <c r="M38" s="69">
        <v>27580.302000000011</v>
      </c>
      <c r="N38" s="70">
        <f>SUM(D38:M38)-C38</f>
        <v>0</v>
      </c>
    </row>
    <row r="39" spans="1:14" ht="15.75" thickTop="1" thickBot="1" x14ac:dyDescent="0.25">
      <c r="A39" s="82" t="s">
        <v>974</v>
      </c>
      <c r="B39" s="80" t="s">
        <v>975</v>
      </c>
      <c r="C39" s="65">
        <f>SUM(D39:M39)</f>
        <v>1</v>
      </c>
      <c r="D39" s="57" t="s">
        <v>1202</v>
      </c>
      <c r="E39" s="57" t="s">
        <v>1202</v>
      </c>
      <c r="F39" s="57" t="s">
        <v>1202</v>
      </c>
      <c r="G39" s="57" t="s">
        <v>1202</v>
      </c>
      <c r="H39" s="57" t="s">
        <v>1202</v>
      </c>
      <c r="I39" s="57" t="s">
        <v>1202</v>
      </c>
      <c r="J39" s="57" t="s">
        <v>1202</v>
      </c>
      <c r="K39" s="63">
        <v>0.1</v>
      </c>
      <c r="L39" s="63">
        <v>0.5</v>
      </c>
      <c r="M39" s="63">
        <v>0.4</v>
      </c>
    </row>
    <row r="40" spans="1:14" ht="15.75" thickTop="1" thickBot="1" x14ac:dyDescent="0.25">
      <c r="A40" s="83"/>
      <c r="B40" s="81"/>
      <c r="C40" s="68">
        <f>'Orçamento Sintético'!J352</f>
        <v>22984.050000000003</v>
      </c>
      <c r="D40" s="57"/>
      <c r="E40" s="57"/>
      <c r="F40" s="57"/>
      <c r="G40" s="57"/>
      <c r="H40" s="57"/>
      <c r="I40" s="57"/>
      <c r="J40" s="57"/>
      <c r="K40" s="69">
        <v>2298.4050000000002</v>
      </c>
      <c r="L40" s="69">
        <v>11492.025000000001</v>
      </c>
      <c r="M40" s="69">
        <v>9193.6200000000008</v>
      </c>
      <c r="N40" s="70">
        <f>SUM(D40:M40)-C40</f>
        <v>0</v>
      </c>
    </row>
    <row r="41" spans="1:14" ht="15.75" thickTop="1" thickBot="1" x14ac:dyDescent="0.25">
      <c r="A41" s="82" t="s">
        <v>1018</v>
      </c>
      <c r="B41" s="80" t="s">
        <v>1019</v>
      </c>
      <c r="C41" s="65">
        <f>SUM(D41:M41)</f>
        <v>1</v>
      </c>
      <c r="D41" s="57" t="s">
        <v>1202</v>
      </c>
      <c r="E41" s="57" t="s">
        <v>1202</v>
      </c>
      <c r="F41" s="57" t="s">
        <v>1202</v>
      </c>
      <c r="G41" s="57" t="s">
        <v>1202</v>
      </c>
      <c r="H41" s="57" t="s">
        <v>1202</v>
      </c>
      <c r="I41" s="57" t="s">
        <v>1202</v>
      </c>
      <c r="J41" s="57" t="s">
        <v>1202</v>
      </c>
      <c r="K41" s="57" t="s">
        <v>1202</v>
      </c>
      <c r="L41" s="63">
        <v>0.6</v>
      </c>
      <c r="M41" s="63">
        <v>0.4</v>
      </c>
    </row>
    <row r="42" spans="1:14" ht="15.75" thickTop="1" thickBot="1" x14ac:dyDescent="0.25">
      <c r="A42" s="83"/>
      <c r="B42" s="81"/>
      <c r="C42" s="68">
        <f>'Orçamento Sintético'!J369</f>
        <v>4302.6099999999997</v>
      </c>
      <c r="D42" s="57"/>
      <c r="E42" s="57"/>
      <c r="F42" s="62"/>
      <c r="G42" s="57"/>
      <c r="H42" s="57"/>
      <c r="I42" s="57"/>
      <c r="J42" s="57"/>
      <c r="K42" s="57"/>
      <c r="L42" s="69">
        <v>2581.5659999999998</v>
      </c>
      <c r="M42" s="69">
        <v>1721.0439999999999</v>
      </c>
      <c r="N42" s="70">
        <f>SUM(D42:M42)-C42</f>
        <v>0</v>
      </c>
    </row>
    <row r="43" spans="1:14" ht="15.75" thickTop="1" thickBot="1" x14ac:dyDescent="0.25">
      <c r="A43" s="82" t="s">
        <v>1039</v>
      </c>
      <c r="B43" s="80" t="s">
        <v>1040</v>
      </c>
      <c r="C43" s="65">
        <f>SUM(D43:M43)</f>
        <v>1</v>
      </c>
      <c r="D43" s="57" t="s">
        <v>1202</v>
      </c>
      <c r="E43" s="57" t="s">
        <v>1202</v>
      </c>
      <c r="F43" s="63">
        <v>0.2</v>
      </c>
      <c r="G43" s="57" t="s">
        <v>1202</v>
      </c>
      <c r="H43" s="57" t="s">
        <v>1202</v>
      </c>
      <c r="I43" s="57" t="s">
        <v>1202</v>
      </c>
      <c r="J43" s="57" t="s">
        <v>1202</v>
      </c>
      <c r="K43" s="57" t="s">
        <v>1202</v>
      </c>
      <c r="L43" s="63">
        <v>0.4</v>
      </c>
      <c r="M43" s="63">
        <v>0.4</v>
      </c>
    </row>
    <row r="44" spans="1:14" ht="15.75" thickTop="1" thickBot="1" x14ac:dyDescent="0.25">
      <c r="A44" s="83"/>
      <c r="B44" s="81"/>
      <c r="C44" s="68">
        <f>'Orçamento Sintético'!J377</f>
        <v>74112.51999999999</v>
      </c>
      <c r="D44" s="57"/>
      <c r="E44" s="57"/>
      <c r="F44" s="69">
        <v>14822.503999999999</v>
      </c>
      <c r="G44" s="57"/>
      <c r="H44" s="57"/>
      <c r="I44" s="57"/>
      <c r="J44" s="57"/>
      <c r="K44" s="62"/>
      <c r="L44" s="69">
        <v>29645.007999999998</v>
      </c>
      <c r="M44" s="69">
        <v>29645.007999999998</v>
      </c>
      <c r="N44" s="70">
        <f>SUM(D44:M44)-C44</f>
        <v>0</v>
      </c>
    </row>
    <row r="45" spans="1:14" ht="15.75" thickTop="1" thickBot="1" x14ac:dyDescent="0.25">
      <c r="A45" s="82" t="s">
        <v>1075</v>
      </c>
      <c r="B45" s="80" t="s">
        <v>1076</v>
      </c>
      <c r="C45" s="65">
        <f>SUM(D45:M45)</f>
        <v>1</v>
      </c>
      <c r="D45" s="57" t="s">
        <v>1202</v>
      </c>
      <c r="E45" s="57" t="s">
        <v>1202</v>
      </c>
      <c r="F45" s="57" t="s">
        <v>1202</v>
      </c>
      <c r="G45" s="57" t="s">
        <v>1202</v>
      </c>
      <c r="H45" s="57" t="s">
        <v>1202</v>
      </c>
      <c r="I45" s="57" t="s">
        <v>1202</v>
      </c>
      <c r="J45" s="57" t="s">
        <v>1202</v>
      </c>
      <c r="K45" s="63">
        <v>0.3</v>
      </c>
      <c r="L45" s="63">
        <v>0.4</v>
      </c>
      <c r="M45" s="63">
        <v>0.3</v>
      </c>
    </row>
    <row r="46" spans="1:14" ht="15.75" thickTop="1" thickBot="1" x14ac:dyDescent="0.25">
      <c r="A46" s="83"/>
      <c r="B46" s="81"/>
      <c r="C46" s="68">
        <f>'Orçamento Sintético'!J391</f>
        <v>93898.82</v>
      </c>
      <c r="D46" s="57"/>
      <c r="E46" s="57"/>
      <c r="F46" s="57"/>
      <c r="G46" s="57"/>
      <c r="H46" s="62"/>
      <c r="I46" s="62"/>
      <c r="J46" s="62"/>
      <c r="K46" s="69">
        <v>28169.646000000001</v>
      </c>
      <c r="L46" s="69">
        <v>37559.528000000006</v>
      </c>
      <c r="M46" s="69">
        <v>28169.646000000001</v>
      </c>
      <c r="N46" s="70">
        <f>SUM(D46:M46)-C46</f>
        <v>0</v>
      </c>
    </row>
    <row r="47" spans="1:14" ht="15.75" thickTop="1" thickBot="1" x14ac:dyDescent="0.25">
      <c r="A47" s="82" t="s">
        <v>1081</v>
      </c>
      <c r="B47" s="80" t="s">
        <v>1082</v>
      </c>
      <c r="C47" s="65">
        <f>SUM(D47:M47)</f>
        <v>1</v>
      </c>
      <c r="D47" s="57"/>
      <c r="E47" s="57"/>
      <c r="F47" s="57"/>
      <c r="G47" s="57"/>
      <c r="H47" s="63">
        <v>0.05</v>
      </c>
      <c r="I47" s="63">
        <v>0.2</v>
      </c>
      <c r="J47" s="63">
        <v>0.25</v>
      </c>
      <c r="K47" s="63">
        <v>0.15</v>
      </c>
      <c r="L47" s="63">
        <v>0.15</v>
      </c>
      <c r="M47" s="63">
        <v>0.2</v>
      </c>
      <c r="N47" s="70"/>
    </row>
    <row r="48" spans="1:14" ht="15.75" thickTop="1" thickBot="1" x14ac:dyDescent="0.25">
      <c r="A48" s="83"/>
      <c r="B48" s="81"/>
      <c r="C48" s="68">
        <f>'Orçamento Sintético'!J394</f>
        <v>171670.48</v>
      </c>
      <c r="D48" s="57" t="s">
        <v>1202</v>
      </c>
      <c r="E48" s="57" t="s">
        <v>1202</v>
      </c>
      <c r="F48" s="57" t="s">
        <v>1202</v>
      </c>
      <c r="G48" s="57" t="s">
        <v>1202</v>
      </c>
      <c r="H48" s="69">
        <v>8583.5240000000013</v>
      </c>
      <c r="I48" s="69">
        <v>34334.096000000005</v>
      </c>
      <c r="J48" s="69">
        <v>42917.62</v>
      </c>
      <c r="K48" s="69">
        <v>25750.572</v>
      </c>
      <c r="L48" s="69">
        <v>25750.572</v>
      </c>
      <c r="M48" s="69">
        <v>34334.096000000005</v>
      </c>
      <c r="N48" s="70">
        <f>SUM(D48:M48)-C48</f>
        <v>0</v>
      </c>
    </row>
    <row r="49" spans="1:13" ht="15" thickTop="1" x14ac:dyDescent="0.2">
      <c r="A49" s="84" t="s">
        <v>1203</v>
      </c>
      <c r="B49" s="84"/>
      <c r="C49" s="53"/>
      <c r="D49" s="72">
        <v>4.4190195680918164E-2</v>
      </c>
      <c r="E49" s="72">
        <v>6.6483208187867918E-2</v>
      </c>
      <c r="F49" s="72">
        <v>6.9849805646438071E-2</v>
      </c>
      <c r="G49" s="72">
        <v>6.2518269336867452E-2</v>
      </c>
      <c r="H49" s="72">
        <v>0.11353024782916124</v>
      </c>
      <c r="I49" s="72">
        <v>0.11913413335269944</v>
      </c>
      <c r="J49" s="72">
        <v>0.12418691069158413</v>
      </c>
      <c r="K49" s="72">
        <v>0.13935206562914801</v>
      </c>
      <c r="L49" s="72">
        <v>0.1417450279747316</v>
      </c>
      <c r="M49" s="72">
        <v>0.11901013567058388</v>
      </c>
    </row>
    <row r="50" spans="1:13" x14ac:dyDescent="0.2">
      <c r="A50" s="84" t="s">
        <v>1204</v>
      </c>
      <c r="B50" s="84"/>
      <c r="D50" s="71">
        <v>93536.890500000038</v>
      </c>
      <c r="E50" s="71">
        <v>140724.25950000001</v>
      </c>
      <c r="F50" s="71">
        <v>147850.2985</v>
      </c>
      <c r="G50" s="71">
        <v>132331.71799999999</v>
      </c>
      <c r="H50" s="71">
        <v>240308.19950000002</v>
      </c>
      <c r="I50" s="71">
        <v>252169.88100000005</v>
      </c>
      <c r="J50" s="71">
        <v>262865.038</v>
      </c>
      <c r="K50" s="71">
        <v>294964.95099999994</v>
      </c>
      <c r="L50" s="71">
        <v>300030.10749999998</v>
      </c>
      <c r="M50" s="71">
        <v>251907.41649999999</v>
      </c>
    </row>
    <row r="51" spans="1:13" x14ac:dyDescent="0.2">
      <c r="A51" s="84" t="s">
        <v>1205</v>
      </c>
      <c r="B51" s="84"/>
      <c r="C51" s="53"/>
      <c r="D51" s="73">
        <v>4.4190195680918164E-2</v>
      </c>
      <c r="E51" s="73">
        <v>0.11067340386878607</v>
      </c>
      <c r="F51" s="73">
        <v>0.18052320951522416</v>
      </c>
      <c r="G51" s="73">
        <v>0.2430414788520916</v>
      </c>
      <c r="H51" s="73">
        <v>0.35657172668125281</v>
      </c>
      <c r="I51" s="73">
        <v>0.47570586003395227</v>
      </c>
      <c r="J51" s="73">
        <v>0.59989277072553637</v>
      </c>
      <c r="K51" s="73">
        <v>0.73924483635468441</v>
      </c>
      <c r="L51" s="73">
        <v>0.88098986432941606</v>
      </c>
      <c r="M51" s="73">
        <v>1</v>
      </c>
    </row>
    <row r="52" spans="1:13" x14ac:dyDescent="0.2">
      <c r="A52" s="84" t="s">
        <v>1206</v>
      </c>
      <c r="B52" s="84"/>
      <c r="C52" s="53"/>
      <c r="D52" s="58">
        <v>93536.890500000038</v>
      </c>
      <c r="E52" s="58">
        <v>234261.15000000005</v>
      </c>
      <c r="F52" s="58">
        <v>382111.44850000006</v>
      </c>
      <c r="G52" s="58">
        <v>514443.16650000005</v>
      </c>
      <c r="H52" s="58">
        <v>754751.36600000004</v>
      </c>
      <c r="I52" s="58">
        <v>1006921.2470000001</v>
      </c>
      <c r="J52" s="58">
        <v>1269786.2850000001</v>
      </c>
      <c r="K52" s="58">
        <v>1564751.236</v>
      </c>
      <c r="L52" s="58">
        <v>1864781.3435</v>
      </c>
      <c r="M52" s="58">
        <v>2116688.7599999998</v>
      </c>
    </row>
    <row r="53" spans="1:13" x14ac:dyDescent="0.2">
      <c r="A53" s="59"/>
      <c r="B53" s="59"/>
      <c r="C53" s="59"/>
      <c r="D53" s="59"/>
      <c r="E53" s="59"/>
      <c r="F53" s="59"/>
      <c r="G53" s="59"/>
    </row>
    <row r="54" spans="1:13" ht="60" customHeight="1" x14ac:dyDescent="0.2">
      <c r="A54" s="60"/>
      <c r="B54" s="60"/>
      <c r="C54" s="71">
        <f>C8+C10+C12+C14+C16+C18+C20+C22+C24+C26+C28+C30+C32+C34+C36+C38+C40+C42+C44+C46+C48</f>
        <v>2116688.7600000002</v>
      </c>
      <c r="D54" s="60"/>
      <c r="E54" s="60"/>
      <c r="F54" s="60"/>
      <c r="G54" s="60"/>
      <c r="M54" s="61"/>
    </row>
    <row r="55" spans="1:13" ht="69.95" customHeight="1" x14ac:dyDescent="0.2">
      <c r="A55" s="85" t="s">
        <v>1186</v>
      </c>
      <c r="B55" s="78"/>
      <c r="C55" s="78"/>
      <c r="D55" s="78"/>
      <c r="E55" s="78"/>
      <c r="F55" s="78"/>
      <c r="G55" s="78"/>
    </row>
  </sheetData>
  <mergeCells count="52">
    <mergeCell ref="D1:E1"/>
    <mergeCell ref="F1:G1"/>
    <mergeCell ref="D2:E2"/>
    <mergeCell ref="F2:G2"/>
    <mergeCell ref="A5:M5"/>
    <mergeCell ref="A55:G55"/>
    <mergeCell ref="B7:B8"/>
    <mergeCell ref="A7:A8"/>
    <mergeCell ref="B9:B10"/>
    <mergeCell ref="A9:A10"/>
    <mergeCell ref="B11:B12"/>
    <mergeCell ref="A49:B49"/>
    <mergeCell ref="A11:A12"/>
    <mergeCell ref="B13:B14"/>
    <mergeCell ref="A13:A14"/>
    <mergeCell ref="B15:B16"/>
    <mergeCell ref="B21:B22"/>
    <mergeCell ref="A21:A22"/>
    <mergeCell ref="A50:B50"/>
    <mergeCell ref="A51:B51"/>
    <mergeCell ref="A52:B52"/>
    <mergeCell ref="A15:A16"/>
    <mergeCell ref="A17:A18"/>
    <mergeCell ref="B17:B18"/>
    <mergeCell ref="B19:B20"/>
    <mergeCell ref="A19:A20"/>
    <mergeCell ref="B23:B24"/>
    <mergeCell ref="A23:A24"/>
    <mergeCell ref="B25:B26"/>
    <mergeCell ref="A25:A26"/>
    <mergeCell ref="B27:B28"/>
    <mergeCell ref="A27:A28"/>
    <mergeCell ref="B29:B30"/>
    <mergeCell ref="A29:A30"/>
    <mergeCell ref="B31:B32"/>
    <mergeCell ref="A31:A32"/>
    <mergeCell ref="B33:B34"/>
    <mergeCell ref="A33:A34"/>
    <mergeCell ref="B35:B36"/>
    <mergeCell ref="A35:A36"/>
    <mergeCell ref="B37:B38"/>
    <mergeCell ref="A37:A38"/>
    <mergeCell ref="B39:B40"/>
    <mergeCell ref="A39:A40"/>
    <mergeCell ref="B47:B48"/>
    <mergeCell ref="A47:A48"/>
    <mergeCell ref="B41:B42"/>
    <mergeCell ref="A41:A42"/>
    <mergeCell ref="B43:B44"/>
    <mergeCell ref="A43:A44"/>
    <mergeCell ref="B45:B46"/>
    <mergeCell ref="A45:A46"/>
  </mergeCells>
  <pageMargins left="0.51181102362204722" right="0.51181102362204722" top="0.98425196850393704" bottom="0.98425196850393704" header="0.51181102362204722" footer="0.51181102362204722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 Sintético</vt:lpstr>
      <vt:lpstr>Cronograma</vt:lpstr>
      <vt:lpstr>Cronograma!Area_de_impressao</vt:lpstr>
      <vt:lpstr>'Orçamento Sintético'!Area_de_impressao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TJPI</cp:lastModifiedBy>
  <cp:revision>0</cp:revision>
  <cp:lastPrinted>2023-04-12T16:26:09Z</cp:lastPrinted>
  <dcterms:created xsi:type="dcterms:W3CDTF">2022-06-29T21:39:22Z</dcterms:created>
  <dcterms:modified xsi:type="dcterms:W3CDTF">2023-04-12T16:34:58Z</dcterms:modified>
</cp:coreProperties>
</file>